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Sahar\Downloads\"/>
    </mc:Choice>
  </mc:AlternateContent>
  <xr:revisionPtr revIDLastSave="0" documentId="13_ncr:1_{0065139A-1EF1-4F72-9C79-076491306AFB}" xr6:coauthVersionLast="47" xr6:coauthVersionMax="47" xr10:uidLastSave="{00000000-0000-0000-0000-000000000000}"/>
  <bookViews>
    <workbookView xWindow="-110" yWindow="-110" windowWidth="19420" windowHeight="10420" firstSheet="2" activeTab="3" xr2:uid="{00000000-000D-0000-FFFF-FFFF00000000}"/>
  </bookViews>
  <sheets>
    <sheet name="Orders" sheetId="1" r:id="rId1"/>
    <sheet name="Metrics &amp; Calculations" sheetId="6" r:id="rId2"/>
    <sheet name="Sales Dashboard" sheetId="8" r:id="rId3"/>
    <sheet name="PIVOTS+Visualization" sheetId="7" r:id="rId4"/>
    <sheet name="Products" sheetId="2" r:id="rId5"/>
    <sheet name="Sales_Reps" sheetId="3" r:id="rId6"/>
    <sheet name="Regions" sheetId="4" r:id="rId7"/>
    <sheet name="Customers" sheetId="5" r:id="rId8"/>
    <sheet name="Recommendation&amp;observations" sheetId="9" r:id="rId9"/>
  </sheets>
  <definedNames>
    <definedName name="_xlnm._FilterDatabase" localSheetId="0" hidden="1">Orders!$A$1:$A$2001</definedName>
    <definedName name="_xlcn.WorksheetConnection_01JBGXQYVHEFMBVCTZFHM4JME2.xlsxTable1" hidden="1">Table1[]</definedName>
    <definedName name="_xlcn.WorksheetConnection_01JBGXQYVHEFMBVCTZFHM4JME2.xlsxTable2" hidden="1">Table2[]</definedName>
    <definedName name="_xlcn.WorksheetConnection_01JBGXQYVHEFMBVCTZFHM4JME2.xlsxTable4" hidden="1">Table4[]</definedName>
    <definedName name="_xlcn.WorksheetConnection_01JBGXQYVHEFMBVCTZFHM4JME2.xlsxTable5" hidden="1">Table5[]</definedName>
    <definedName name="_xlcn.WorksheetConnection_01JBGXQYVHEFMBVCTZFHM4JME2.xlsxTable6" hidden="1">Table6[]</definedName>
    <definedName name="Slicer_Product_Category">#N/A</definedName>
    <definedName name="Slicer_Region_Name">#N/A</definedName>
    <definedName name="Slicer_Sales_Rep_Name">#N/A</definedName>
    <definedName name="Slicer_Time_of_date">#N/A</definedName>
    <definedName name="Timeline_Order_Date">#N/A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s>
  <extLst>
    <ext xmlns:x14="http://schemas.microsoft.com/office/spreadsheetml/2009/9/main" uri="{876F7934-8845-4945-9796-88D515C7AA90}">
      <x14:pivotCaches>
        <pivotCache cacheId="17" r:id="rId27"/>
      </x14:pivotCaches>
    </ex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 r:id="rId32"/>
      </x15:timelineCachePivotCaches>
    </ext>
    <ext xmlns:x15="http://schemas.microsoft.com/office/spreadsheetml/2010/11/main" uri="{D0CA8CA8-9F24-4464-BF8E-62219DCF47F9}">
      <x15:timelineCacheRefs>
        <x15:timelineCacheRef r:id="rId33"/>
      </x15:timelineCacheRefs>
    </ext>
    <ext xmlns:x15="http://schemas.microsoft.com/office/spreadsheetml/2010/11/main" uri="{FCE2AD5D-F65C-4FA6-A056-5C36A1767C68}">
      <x15:dataModel>
        <x15:modelTables>
          <x15:modelTable id="Table6" name="Customer" connection="WorksheetConnection_01JBGXQYVHEFMBVCTZFHM4JME2.xlsx!Table6"/>
          <x15:modelTable id="Table5" name="Region" connection="WorksheetConnection_01JBGXQYVHEFMBVCTZFHM4JME2.xlsx!Table5"/>
          <x15:modelTable id="Table4" name="Rep" connection="WorksheetConnection_01JBGXQYVHEFMBVCTZFHM4JME2.xlsx!Table4"/>
          <x15:modelTable id="Table2" name="product" connection="WorksheetConnection_01JBGXQYVHEFMBVCTZFHM4JME2.xlsx!Table2"/>
          <x15:modelTable id="Table1" name="order" connection="WorksheetConnection_01JBGXQYVHEFMBVCTZFHM4JME2.xlsx!Table1"/>
        </x15:modelTables>
        <x15:modelRelationships>
          <x15:modelRelationship fromTable="order" fromColumn="Region_ID" toTable="Region" toColumn="Region_ID"/>
          <x15:modelRelationship fromTable="order" fromColumn="Sales_Rep_ID" toTable="Rep" toColumn="Sales_Rep_ID"/>
          <x15:modelRelationship fromTable="order" fromColumn="Product_ID" toTable="product" toColumn="Product_ID"/>
          <x15:modelRelationship fromTable="Customer" fromColumn="Region_ID" toTable="Region" toColumn="Region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6" l="1"/>
  <c r="P3" i="1"/>
  <c r="P4" i="1"/>
  <c r="P5" i="1"/>
  <c r="P6" i="1"/>
  <c r="P7" i="1"/>
  <c r="P8" i="1"/>
  <c r="P9" i="1"/>
  <c r="P10" i="1"/>
  <c r="P1086"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1431" i="1"/>
  <c r="P59" i="1"/>
  <c r="P1310" i="1"/>
  <c r="P61" i="1"/>
  <c r="P62" i="1"/>
  <c r="P63" i="1"/>
  <c r="P64" i="1"/>
  <c r="P65" i="1"/>
  <c r="P66" i="1"/>
  <c r="P67" i="1"/>
  <c r="P68" i="1"/>
  <c r="P69" i="1"/>
  <c r="P70" i="1"/>
  <c r="P71" i="1"/>
  <c r="P72" i="1"/>
  <c r="P73" i="1"/>
  <c r="P74" i="1"/>
  <c r="P75" i="1"/>
  <c r="P76" i="1"/>
  <c r="P77" i="1"/>
  <c r="P78" i="1"/>
  <c r="P79" i="1"/>
  <c r="P80" i="1"/>
  <c r="P81" i="1"/>
  <c r="P82" i="1"/>
  <c r="P83" i="1"/>
  <c r="P84" i="1"/>
  <c r="P85" i="1"/>
  <c r="P1977" i="1"/>
  <c r="P87" i="1"/>
  <c r="P88" i="1"/>
  <c r="P89" i="1"/>
  <c r="P90" i="1"/>
  <c r="P91" i="1"/>
  <c r="P92" i="1"/>
  <c r="P93" i="1"/>
  <c r="P94" i="1"/>
  <c r="P95" i="1"/>
  <c r="P96" i="1"/>
  <c r="P97" i="1"/>
  <c r="P98" i="1"/>
  <c r="P99" i="1"/>
  <c r="P100" i="1"/>
  <c r="P101" i="1"/>
  <c r="P102" i="1"/>
  <c r="P103" i="1"/>
  <c r="P104" i="1"/>
  <c r="P105" i="1"/>
  <c r="P106" i="1"/>
  <c r="P107" i="1"/>
  <c r="P108" i="1"/>
  <c r="P109" i="1"/>
  <c r="P1969"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860"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1843" i="1"/>
  <c r="P468" i="1"/>
  <c r="P110" i="1"/>
  <c r="P470" i="1"/>
  <c r="P471" i="1"/>
  <c r="P472" i="1"/>
  <c r="P473" i="1"/>
  <c r="P474" i="1"/>
  <c r="P475" i="1"/>
  <c r="P476" i="1"/>
  <c r="P728"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1457" i="1"/>
  <c r="P517" i="1"/>
  <c r="P518" i="1"/>
  <c r="P519" i="1"/>
  <c r="P520" i="1"/>
  <c r="P521" i="1"/>
  <c r="P522" i="1"/>
  <c r="P523" i="1"/>
  <c r="P524" i="1"/>
  <c r="P525" i="1"/>
  <c r="P526" i="1"/>
  <c r="P527" i="1"/>
  <c r="P528" i="1"/>
  <c r="P529" i="1"/>
  <c r="P530" i="1"/>
  <c r="P531" i="1"/>
  <c r="P532" i="1"/>
  <c r="P533" i="1"/>
  <c r="P981"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1270" i="1"/>
  <c r="P1367" i="1"/>
  <c r="P725" i="1"/>
  <c r="P726" i="1"/>
  <c r="P727" i="1"/>
  <c r="P1630" i="1"/>
  <c r="P729" i="1"/>
  <c r="P730" i="1"/>
  <c r="P731" i="1"/>
  <c r="P732" i="1"/>
  <c r="P733" i="1"/>
  <c r="P734" i="1"/>
  <c r="P735" i="1"/>
  <c r="P736" i="1"/>
  <c r="P737" i="1"/>
  <c r="P738" i="1"/>
  <c r="P739" i="1"/>
  <c r="P1959" i="1"/>
  <c r="P741" i="1"/>
  <c r="P742" i="1"/>
  <c r="P743" i="1"/>
  <c r="P744" i="1"/>
  <c r="P745" i="1"/>
  <c r="P746" i="1"/>
  <c r="P747" i="1"/>
  <c r="P748" i="1"/>
  <c r="P749" i="1"/>
  <c r="P750" i="1"/>
  <c r="P751" i="1"/>
  <c r="P752" i="1"/>
  <c r="P753" i="1"/>
  <c r="P754" i="1"/>
  <c r="P755" i="1"/>
  <c r="P756" i="1"/>
  <c r="P757" i="1"/>
  <c r="P758" i="1"/>
  <c r="P880"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86"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1348" i="1"/>
  <c r="P842" i="1"/>
  <c r="P843" i="1"/>
  <c r="P844" i="1"/>
  <c r="P845" i="1"/>
  <c r="P846" i="1"/>
  <c r="P847" i="1"/>
  <c r="P848" i="1"/>
  <c r="P849" i="1"/>
  <c r="P850" i="1"/>
  <c r="P851" i="1"/>
  <c r="P852" i="1"/>
  <c r="P853" i="1"/>
  <c r="P854" i="1"/>
  <c r="P855" i="1"/>
  <c r="P856" i="1"/>
  <c r="P857" i="1"/>
  <c r="P858" i="1"/>
  <c r="P859" i="1"/>
  <c r="P1202" i="1"/>
  <c r="P1362" i="1"/>
  <c r="P862" i="1"/>
  <c r="P863" i="1"/>
  <c r="P864" i="1"/>
  <c r="P865" i="1"/>
  <c r="P866" i="1"/>
  <c r="P867" i="1"/>
  <c r="P868" i="1"/>
  <c r="P869" i="1"/>
  <c r="P870" i="1"/>
  <c r="P871" i="1"/>
  <c r="P872" i="1"/>
  <c r="P873" i="1"/>
  <c r="P874" i="1"/>
  <c r="P875" i="1"/>
  <c r="P876" i="1"/>
  <c r="P877" i="1"/>
  <c r="P878" i="1"/>
  <c r="P879" i="1"/>
  <c r="P724"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191" i="1"/>
  <c r="P927" i="1"/>
  <c r="P928" i="1"/>
  <c r="P929" i="1"/>
  <c r="P930" i="1"/>
  <c r="P931" i="1"/>
  <c r="P1234"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1300" i="1"/>
  <c r="P962" i="1"/>
  <c r="P963" i="1"/>
  <c r="P964" i="1"/>
  <c r="P965" i="1"/>
  <c r="P966" i="1"/>
  <c r="P967" i="1"/>
  <c r="P968" i="1"/>
  <c r="P969" i="1"/>
  <c r="P970" i="1"/>
  <c r="P971" i="1"/>
  <c r="P972" i="1"/>
  <c r="P973" i="1"/>
  <c r="P974" i="1"/>
  <c r="P975" i="1"/>
  <c r="P976" i="1"/>
  <c r="P977" i="1"/>
  <c r="P978" i="1"/>
  <c r="P979" i="1"/>
  <c r="P980" i="1"/>
  <c r="P1934"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826" i="1"/>
  <c r="P1075" i="1"/>
  <c r="P1076" i="1"/>
  <c r="P1077" i="1"/>
  <c r="P1078" i="1"/>
  <c r="P1079" i="1"/>
  <c r="P1080" i="1"/>
  <c r="P1081" i="1"/>
  <c r="P1082" i="1"/>
  <c r="P1083" i="1"/>
  <c r="P1084" i="1"/>
  <c r="P1085" i="1"/>
  <c r="P926" i="1"/>
  <c r="P1087" i="1"/>
  <c r="P1088" i="1"/>
  <c r="P1089" i="1"/>
  <c r="P1090" i="1"/>
  <c r="P1091" i="1"/>
  <c r="P1092" i="1"/>
  <c r="P1093" i="1"/>
  <c r="P1094" i="1"/>
  <c r="P1095" i="1"/>
  <c r="P1096" i="1"/>
  <c r="P1097" i="1"/>
  <c r="P1098" i="1"/>
  <c r="P1099" i="1"/>
  <c r="P1878"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740" i="1"/>
  <c r="P1128" i="1"/>
  <c r="P1129" i="1"/>
  <c r="P1130" i="1"/>
  <c r="P1131" i="1"/>
  <c r="P1132" i="1"/>
  <c r="P1133" i="1"/>
  <c r="P1134" i="1"/>
  <c r="P1135" i="1"/>
  <c r="P1136" i="1"/>
  <c r="P1137" i="1"/>
  <c r="P1138" i="1"/>
  <c r="P58"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496" i="1"/>
  <c r="P1100"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748"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563" i="1"/>
  <c r="P1264" i="1"/>
  <c r="P1265" i="1"/>
  <c r="P1266" i="1"/>
  <c r="P1267" i="1"/>
  <c r="P1268" i="1"/>
  <c r="P1269" i="1"/>
  <c r="P1661"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565" i="1"/>
  <c r="P1301" i="1"/>
  <c r="P1302" i="1"/>
  <c r="P1303" i="1"/>
  <c r="P1304" i="1"/>
  <c r="P1305" i="1"/>
  <c r="P1306" i="1"/>
  <c r="P1307" i="1"/>
  <c r="P1308" i="1"/>
  <c r="P1309" i="1"/>
  <c r="P795"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861" i="1"/>
  <c r="P1349" i="1"/>
  <c r="P1350" i="1"/>
  <c r="P1351" i="1"/>
  <c r="P1352" i="1"/>
  <c r="P1353" i="1"/>
  <c r="P1354" i="1"/>
  <c r="P1355" i="1"/>
  <c r="P1356" i="1"/>
  <c r="P1357" i="1"/>
  <c r="P1358" i="1"/>
  <c r="P1359" i="1"/>
  <c r="P1360" i="1"/>
  <c r="P1361" i="1"/>
  <c r="P1127" i="1"/>
  <c r="P1363" i="1"/>
  <c r="P1364" i="1"/>
  <c r="P1365" i="1"/>
  <c r="P1366" i="1"/>
  <c r="P1440" i="1"/>
  <c r="P1368" i="1"/>
  <c r="P1369" i="1"/>
  <c r="P1370" i="1"/>
  <c r="P1371" i="1"/>
  <c r="P1372" i="1"/>
  <c r="P1373" i="1"/>
  <c r="P1374" i="1"/>
  <c r="P1375" i="1"/>
  <c r="P1376" i="1"/>
  <c r="P1377" i="1"/>
  <c r="P1378" i="1"/>
  <c r="P1379" i="1"/>
  <c r="P1380" i="1"/>
  <c r="P1381" i="1"/>
  <c r="P1382" i="1"/>
  <c r="P1383" i="1"/>
  <c r="P1384" i="1"/>
  <c r="P1385" i="1"/>
  <c r="P1386" i="1"/>
  <c r="P1387" i="1"/>
  <c r="P1388" i="1"/>
  <c r="P1851"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203" i="1"/>
  <c r="P1432" i="1"/>
  <c r="P1433" i="1"/>
  <c r="P1434" i="1"/>
  <c r="P1435" i="1"/>
  <c r="P1436" i="1"/>
  <c r="P1437" i="1"/>
  <c r="P1438" i="1"/>
  <c r="P1439" i="1"/>
  <c r="P932" i="1"/>
  <c r="P1441" i="1"/>
  <c r="P1442" i="1"/>
  <c r="P1443" i="1"/>
  <c r="P1444" i="1"/>
  <c r="P1445" i="1"/>
  <c r="P1446" i="1"/>
  <c r="P1447" i="1"/>
  <c r="P1448" i="1"/>
  <c r="P1449" i="1"/>
  <c r="P1450" i="1"/>
  <c r="P1451" i="1"/>
  <c r="P1452" i="1"/>
  <c r="P1453" i="1"/>
  <c r="P1454" i="1"/>
  <c r="P1455" i="1"/>
  <c r="P1456" i="1"/>
  <c r="P1139"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723"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467" i="1"/>
  <c r="P1564" i="1"/>
  <c r="P60" i="1"/>
  <c r="P1566" i="1"/>
  <c r="P1567" i="1"/>
  <c r="P1568" i="1"/>
  <c r="P1569" i="1"/>
  <c r="P1570" i="1"/>
  <c r="P1571" i="1"/>
  <c r="P1734"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961"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263" i="1"/>
  <c r="P1658" i="1"/>
  <c r="P1659" i="1"/>
  <c r="P1660" i="1"/>
  <c r="P1074"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823" i="1"/>
  <c r="P1735" i="1"/>
  <c r="P1736" i="1"/>
  <c r="P1737" i="1"/>
  <c r="P1738" i="1"/>
  <c r="P1739" i="1"/>
  <c r="P1740" i="1"/>
  <c r="P1741" i="1"/>
  <c r="P1742" i="1"/>
  <c r="P1743" i="1"/>
  <c r="P1744" i="1"/>
  <c r="P1745" i="1"/>
  <c r="P1746" i="1"/>
  <c r="P1747" i="1"/>
  <c r="P1872"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1" i="1"/>
  <c r="P516" i="1"/>
  <c r="P1825" i="1"/>
  <c r="P1914" i="1"/>
  <c r="P1827" i="1"/>
  <c r="P1828" i="1"/>
  <c r="P1829" i="1"/>
  <c r="P1830" i="1"/>
  <c r="P1831" i="1"/>
  <c r="P1832" i="1"/>
  <c r="P1833" i="1"/>
  <c r="P1834" i="1"/>
  <c r="P1835" i="1"/>
  <c r="P1836" i="1"/>
  <c r="P1837" i="1"/>
  <c r="P1838" i="1"/>
  <c r="P1839" i="1"/>
  <c r="P1840" i="1"/>
  <c r="P1841" i="1"/>
  <c r="P1842" i="1"/>
  <c r="P1657" i="1"/>
  <c r="P1844" i="1"/>
  <c r="P1845" i="1"/>
  <c r="P1846" i="1"/>
  <c r="P1847" i="1"/>
  <c r="P1848" i="1"/>
  <c r="P1849" i="1"/>
  <c r="P1850" i="1"/>
  <c r="P469" i="1"/>
  <c r="P1852" i="1"/>
  <c r="P1853" i="1"/>
  <c r="P1854" i="1"/>
  <c r="P1855" i="1"/>
  <c r="P1856" i="1"/>
  <c r="P1857" i="1"/>
  <c r="P1858" i="1"/>
  <c r="P1859" i="1"/>
  <c r="P1860" i="1"/>
  <c r="P1861" i="1"/>
  <c r="P1862" i="1"/>
  <c r="P1863" i="1"/>
  <c r="P1864" i="1"/>
  <c r="P1865" i="1"/>
  <c r="P1866" i="1"/>
  <c r="P1867" i="1"/>
  <c r="P1868" i="1"/>
  <c r="P1869" i="1"/>
  <c r="P1870" i="1"/>
  <c r="P1871" i="1"/>
  <c r="P1920" i="1"/>
  <c r="P1873" i="1"/>
  <c r="P1874" i="1"/>
  <c r="P1875" i="1"/>
  <c r="P1876" i="1"/>
  <c r="P1877" i="1"/>
  <c r="P1572"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534" i="1"/>
  <c r="P1915" i="1"/>
  <c r="P1916" i="1"/>
  <c r="P1917" i="1"/>
  <c r="P1918" i="1"/>
  <c r="P1919" i="1"/>
  <c r="P1824" i="1"/>
  <c r="P1921" i="1"/>
  <c r="P1922" i="1"/>
  <c r="P1923" i="1"/>
  <c r="P1924" i="1"/>
  <c r="P1925" i="1"/>
  <c r="P1926" i="1"/>
  <c r="P1927" i="1"/>
  <c r="P1928" i="1"/>
  <c r="P1929" i="1"/>
  <c r="P1930" i="1"/>
  <c r="P1931" i="1"/>
  <c r="P1932" i="1"/>
  <c r="P1933" i="1"/>
  <c r="P1389"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477" i="1"/>
  <c r="P1960" i="1"/>
  <c r="P1961" i="1"/>
  <c r="P1962" i="1"/>
  <c r="P1963" i="1"/>
  <c r="P1964" i="1"/>
  <c r="P1965" i="1"/>
  <c r="P1966" i="1"/>
  <c r="P1967" i="1"/>
  <c r="P1968" i="1"/>
  <c r="P841" i="1"/>
  <c r="P1970" i="1"/>
  <c r="P1971" i="1"/>
  <c r="P1972" i="1"/>
  <c r="P1973" i="1"/>
  <c r="P1974" i="1"/>
  <c r="P1975" i="1"/>
  <c r="P1976" i="1"/>
  <c r="P759"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 i="1"/>
  <c r="K18" i="6"/>
  <c r="K26" i="6"/>
  <c r="K9" i="6"/>
  <c r="K16" i="6"/>
  <c r="K24" i="6"/>
  <c r="K7" i="6"/>
  <c r="K23" i="6"/>
  <c r="K20" i="6"/>
  <c r="K31" i="6"/>
  <c r="K14" i="6"/>
  <c r="K22" i="6"/>
  <c r="K29" i="6"/>
  <c r="K12" i="6"/>
  <c r="K19" i="6"/>
  <c r="K13" i="6"/>
  <c r="K28" i="6"/>
  <c r="K27" i="6"/>
  <c r="K10" i="6"/>
  <c r="K17" i="6"/>
  <c r="K25" i="6"/>
  <c r="K6" i="6"/>
  <c r="K15" i="6"/>
  <c r="K30" i="6"/>
  <c r="K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B71E6C-819F-47F3-BFFE-E1E4C47A3F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0CDA8D7-60C9-43D4-AC6A-6C2805BBF3F7}" name="WorksheetConnection_01JBGXQYVHEFMBVCTZFHM4JME2.xlsx!Table1" type="102" refreshedVersion="8" minRefreshableVersion="5">
    <extLst>
      <ext xmlns:x15="http://schemas.microsoft.com/office/spreadsheetml/2010/11/main" uri="{DE250136-89BD-433C-8126-D09CA5730AF9}">
        <x15:connection id="Table1">
          <x15:rangePr sourceName="_xlcn.WorksheetConnection_01JBGXQYVHEFMBVCTZFHM4JME2.xlsxTable1"/>
        </x15:connection>
      </ext>
    </extLst>
  </connection>
  <connection id="3" xr16:uid="{9B08B2F8-2515-4F8E-AC1C-AF767AE94604}" name="WorksheetConnection_01JBGXQYVHEFMBVCTZFHM4JME2.xlsx!Table2" type="102" refreshedVersion="8" minRefreshableVersion="5">
    <extLst>
      <ext xmlns:x15="http://schemas.microsoft.com/office/spreadsheetml/2010/11/main" uri="{DE250136-89BD-433C-8126-D09CA5730AF9}">
        <x15:connection id="Table2">
          <x15:rangePr sourceName="_xlcn.WorksheetConnection_01JBGXQYVHEFMBVCTZFHM4JME2.xlsxTable2"/>
        </x15:connection>
      </ext>
    </extLst>
  </connection>
  <connection id="4" xr16:uid="{604D5851-D9D6-4A16-993C-E907FD03CFA8}" name="WorksheetConnection_01JBGXQYVHEFMBVCTZFHM4JME2.xlsx!Table4" type="102" refreshedVersion="8" minRefreshableVersion="5">
    <extLst>
      <ext xmlns:x15="http://schemas.microsoft.com/office/spreadsheetml/2010/11/main" uri="{DE250136-89BD-433C-8126-D09CA5730AF9}">
        <x15:connection id="Table4">
          <x15:rangePr sourceName="_xlcn.WorksheetConnection_01JBGXQYVHEFMBVCTZFHM4JME2.xlsxTable4"/>
        </x15:connection>
      </ext>
    </extLst>
  </connection>
  <connection id="5" xr16:uid="{22226EF2-22BE-470C-8ADD-567179D4F2FB}" name="WorksheetConnection_01JBGXQYVHEFMBVCTZFHM4JME2.xlsx!Table5" type="102" refreshedVersion="8" minRefreshableVersion="5">
    <extLst>
      <ext xmlns:x15="http://schemas.microsoft.com/office/spreadsheetml/2010/11/main" uri="{DE250136-89BD-433C-8126-D09CA5730AF9}">
        <x15:connection id="Table5">
          <x15:rangePr sourceName="_xlcn.WorksheetConnection_01JBGXQYVHEFMBVCTZFHM4JME2.xlsxTable5"/>
        </x15:connection>
      </ext>
    </extLst>
  </connection>
  <connection id="6" xr16:uid="{F56C5D01-999D-4DD9-838D-08304505F563}" name="WorksheetConnection_01JBGXQYVHEFMBVCTZFHM4JME2.xlsx!Table6" type="102" refreshedVersion="8" minRefreshableVersion="5">
    <extLst>
      <ext xmlns:x15="http://schemas.microsoft.com/office/spreadsheetml/2010/11/main" uri="{DE250136-89BD-433C-8126-D09CA5730AF9}">
        <x15:connection id="Table6">
          <x15:rangePr sourceName="_xlcn.WorksheetConnection_01JBGXQYVHEFMBVCTZFHM4JME2.xlsxTable6"/>
        </x15:connection>
      </ext>
    </extLst>
  </connection>
</connections>
</file>

<file path=xl/sharedStrings.xml><?xml version="1.0" encoding="utf-8"?>
<sst xmlns="http://schemas.openxmlformats.org/spreadsheetml/2006/main" count="4236" uniqueCount="1210">
  <si>
    <t>Order_ID</t>
  </si>
  <si>
    <t>Order_Date</t>
  </si>
  <si>
    <t>Product_ID</t>
  </si>
  <si>
    <t>Sales_Rep_ID</t>
  </si>
  <si>
    <t>Region_ID</t>
  </si>
  <si>
    <t>Quantity_Sold</t>
  </si>
  <si>
    <t>Unit_Price</t>
  </si>
  <si>
    <t>Total_Sales</t>
  </si>
  <si>
    <t>Profit</t>
  </si>
  <si>
    <t>Return_Flag</t>
  </si>
  <si>
    <t>Time</t>
  </si>
  <si>
    <t>Year</t>
  </si>
  <si>
    <t>Month</t>
  </si>
  <si>
    <t>Day_of_Week</t>
  </si>
  <si>
    <t>Hour</t>
  </si>
  <si>
    <t>23:47</t>
  </si>
  <si>
    <t>Thursday</t>
  </si>
  <si>
    <t>16:50</t>
  </si>
  <si>
    <t>Wednesday</t>
  </si>
  <si>
    <t>09:00</t>
  </si>
  <si>
    <t>Sunday</t>
  </si>
  <si>
    <t>06:50</t>
  </si>
  <si>
    <t>Saturday</t>
  </si>
  <si>
    <t>10:42</t>
  </si>
  <si>
    <t>16:13</t>
  </si>
  <si>
    <t>01:32</t>
  </si>
  <si>
    <t>Friday</t>
  </si>
  <si>
    <t>14:48</t>
  </si>
  <si>
    <t>Monday</t>
  </si>
  <si>
    <t>05:40</t>
  </si>
  <si>
    <t>13:45</t>
  </si>
  <si>
    <t>Tuesday</t>
  </si>
  <si>
    <t>21:27</t>
  </si>
  <si>
    <t>07:19</t>
  </si>
  <si>
    <t>22:36</t>
  </si>
  <si>
    <t>02:24</t>
  </si>
  <si>
    <t>06:41</t>
  </si>
  <si>
    <t>00:54</t>
  </si>
  <si>
    <t>13:12</t>
  </si>
  <si>
    <t>12:19</t>
  </si>
  <si>
    <t>00:40</t>
  </si>
  <si>
    <t>23:01</t>
  </si>
  <si>
    <t>05:57</t>
  </si>
  <si>
    <t>05:55</t>
  </si>
  <si>
    <t>10:59</t>
  </si>
  <si>
    <t>13:23</t>
  </si>
  <si>
    <t>08:45</t>
  </si>
  <si>
    <t>14:05</t>
  </si>
  <si>
    <t>21:34</t>
  </si>
  <si>
    <t>06:31</t>
  </si>
  <si>
    <t>10:40</t>
  </si>
  <si>
    <t>16:56</t>
  </si>
  <si>
    <t>22:10</t>
  </si>
  <si>
    <t>12:50</t>
  </si>
  <si>
    <t>21:12</t>
  </si>
  <si>
    <t>16:28</t>
  </si>
  <si>
    <t>21:45</t>
  </si>
  <si>
    <t>12:06</t>
  </si>
  <si>
    <t>13:24</t>
  </si>
  <si>
    <t>10:35</t>
  </si>
  <si>
    <t>21:56</t>
  </si>
  <si>
    <t>05:17</t>
  </si>
  <si>
    <t>15:55</t>
  </si>
  <si>
    <t>21:46</t>
  </si>
  <si>
    <t>14:12</t>
  </si>
  <si>
    <t>13:10</t>
  </si>
  <si>
    <t>04:27</t>
  </si>
  <si>
    <t>15:37</t>
  </si>
  <si>
    <t>09:07</t>
  </si>
  <si>
    <t>14:07</t>
  </si>
  <si>
    <t>07:58</t>
  </si>
  <si>
    <t>23:20</t>
  </si>
  <si>
    <t>04:26</t>
  </si>
  <si>
    <t>05:14</t>
  </si>
  <si>
    <t>20:06</t>
  </si>
  <si>
    <t>12:27</t>
  </si>
  <si>
    <t>14:01</t>
  </si>
  <si>
    <t>11:35</t>
  </si>
  <si>
    <t>06:49</t>
  </si>
  <si>
    <t>19:14</t>
  </si>
  <si>
    <t>18:51</t>
  </si>
  <si>
    <t>03:17</t>
  </si>
  <si>
    <t>12:39</t>
  </si>
  <si>
    <t>11:22</t>
  </si>
  <si>
    <t>22:59</t>
  </si>
  <si>
    <t>01:46</t>
  </si>
  <si>
    <t>08:30</t>
  </si>
  <si>
    <t>02:43</t>
  </si>
  <si>
    <t>00:30</t>
  </si>
  <si>
    <t>18:34</t>
  </si>
  <si>
    <t>14:32</t>
  </si>
  <si>
    <t>07:59</t>
  </si>
  <si>
    <t>05:49</t>
  </si>
  <si>
    <t>15:06</t>
  </si>
  <si>
    <t>20:32</t>
  </si>
  <si>
    <t>17:59</t>
  </si>
  <si>
    <t>00:39</t>
  </si>
  <si>
    <t>21:54</t>
  </si>
  <si>
    <t>14:15</t>
  </si>
  <si>
    <t>09:26</t>
  </si>
  <si>
    <t>07:17</t>
  </si>
  <si>
    <t>16:04</t>
  </si>
  <si>
    <t>23:10</t>
  </si>
  <si>
    <t>16:23</t>
  </si>
  <si>
    <t>00:59</t>
  </si>
  <si>
    <t>20:34</t>
  </si>
  <si>
    <t>03:43</t>
  </si>
  <si>
    <t>00:50</t>
  </si>
  <si>
    <t>05:09</t>
  </si>
  <si>
    <t>02:05</t>
  </si>
  <si>
    <t>04:50</t>
  </si>
  <si>
    <t>18:02</t>
  </si>
  <si>
    <t>03:31</t>
  </si>
  <si>
    <t>15:47</t>
  </si>
  <si>
    <t>12:21</t>
  </si>
  <si>
    <t>20:13</t>
  </si>
  <si>
    <t>01:48</t>
  </si>
  <si>
    <t>06:42</t>
  </si>
  <si>
    <t>02:10</t>
  </si>
  <si>
    <t>03:00</t>
  </si>
  <si>
    <t>05:54</t>
  </si>
  <si>
    <t>09:23</t>
  </si>
  <si>
    <t>10:45</t>
  </si>
  <si>
    <t>02:57</t>
  </si>
  <si>
    <t>09:53</t>
  </si>
  <si>
    <t>11:44</t>
  </si>
  <si>
    <t>15:43</t>
  </si>
  <si>
    <t>18:25</t>
  </si>
  <si>
    <t>11:48</t>
  </si>
  <si>
    <t>13:55</t>
  </si>
  <si>
    <t>16:33</t>
  </si>
  <si>
    <t>17:58</t>
  </si>
  <si>
    <t>09:10</t>
  </si>
  <si>
    <t>11:06</t>
  </si>
  <si>
    <t>23:54</t>
  </si>
  <si>
    <t>00:21</t>
  </si>
  <si>
    <t>00:15</t>
  </si>
  <si>
    <t>19:56</t>
  </si>
  <si>
    <t>14:25</t>
  </si>
  <si>
    <t>13:50</t>
  </si>
  <si>
    <t>22:47</t>
  </si>
  <si>
    <t>01:26</t>
  </si>
  <si>
    <t>05:16</t>
  </si>
  <si>
    <t>13:57</t>
  </si>
  <si>
    <t>21:10</t>
  </si>
  <si>
    <t>19:11</t>
  </si>
  <si>
    <t>09:56</t>
  </si>
  <si>
    <t>01:00</t>
  </si>
  <si>
    <t>21:44</t>
  </si>
  <si>
    <t>15:10</t>
  </si>
  <si>
    <t>05:50</t>
  </si>
  <si>
    <t>18:48</t>
  </si>
  <si>
    <t>02:42</t>
  </si>
  <si>
    <t>04:52</t>
  </si>
  <si>
    <t>21:14</t>
  </si>
  <si>
    <t>13:11</t>
  </si>
  <si>
    <t>13:44</t>
  </si>
  <si>
    <t>00:51</t>
  </si>
  <si>
    <t>04:10</t>
  </si>
  <si>
    <t>00:06</t>
  </si>
  <si>
    <t>13:05</t>
  </si>
  <si>
    <t>10:25</t>
  </si>
  <si>
    <t>14:50</t>
  </si>
  <si>
    <t>09:34</t>
  </si>
  <si>
    <t>08:15</t>
  </si>
  <si>
    <t>13:13</t>
  </si>
  <si>
    <t>23:35</t>
  </si>
  <si>
    <t>16:06</t>
  </si>
  <si>
    <t>16:00</t>
  </si>
  <si>
    <t>12:17</t>
  </si>
  <si>
    <t>19:07</t>
  </si>
  <si>
    <t>00:38</t>
  </si>
  <si>
    <t>03:20</t>
  </si>
  <si>
    <t>15:20</t>
  </si>
  <si>
    <t>03:12</t>
  </si>
  <si>
    <t>07:42</t>
  </si>
  <si>
    <t>17:10</t>
  </si>
  <si>
    <t>09:27</t>
  </si>
  <si>
    <t>23:17</t>
  </si>
  <si>
    <t>15:57</t>
  </si>
  <si>
    <t>13:08</t>
  </si>
  <si>
    <t>01:40</t>
  </si>
  <si>
    <t>17:40</t>
  </si>
  <si>
    <t>04:23</t>
  </si>
  <si>
    <t>09:12</t>
  </si>
  <si>
    <t>05:51</t>
  </si>
  <si>
    <t>02:13</t>
  </si>
  <si>
    <t>18:08</t>
  </si>
  <si>
    <t>07:18</t>
  </si>
  <si>
    <t>04:58</t>
  </si>
  <si>
    <t>22:17</t>
  </si>
  <si>
    <t>08:57</t>
  </si>
  <si>
    <t>15:50</t>
  </si>
  <si>
    <t>07:06</t>
  </si>
  <si>
    <t>07:27</t>
  </si>
  <si>
    <t>18:54</t>
  </si>
  <si>
    <t>04:49</t>
  </si>
  <si>
    <t>22:41</t>
  </si>
  <si>
    <t>00:00</t>
  </si>
  <si>
    <t>08:35</t>
  </si>
  <si>
    <t>23:09</t>
  </si>
  <si>
    <t>08:06</t>
  </si>
  <si>
    <t>06:21</t>
  </si>
  <si>
    <t>07:23</t>
  </si>
  <si>
    <t>21:35</t>
  </si>
  <si>
    <t>08:49</t>
  </si>
  <si>
    <t>00:32</t>
  </si>
  <si>
    <t>07:22</t>
  </si>
  <si>
    <t>05:34</t>
  </si>
  <si>
    <t>04:19</t>
  </si>
  <si>
    <t>18:49</t>
  </si>
  <si>
    <t>01:29</t>
  </si>
  <si>
    <t>20:20</t>
  </si>
  <si>
    <t>04:02</t>
  </si>
  <si>
    <t>05:15</t>
  </si>
  <si>
    <t>02:35</t>
  </si>
  <si>
    <t>02:28</t>
  </si>
  <si>
    <t>04:20</t>
  </si>
  <si>
    <t>06:10</t>
  </si>
  <si>
    <t>02:25</t>
  </si>
  <si>
    <t>01:58</t>
  </si>
  <si>
    <t>08:59</t>
  </si>
  <si>
    <t>06:46</t>
  </si>
  <si>
    <t>20:54</t>
  </si>
  <si>
    <t>14:53</t>
  </si>
  <si>
    <t>06:26</t>
  </si>
  <si>
    <t>13:43</t>
  </si>
  <si>
    <t>17:28</t>
  </si>
  <si>
    <t>23:31</t>
  </si>
  <si>
    <t>16:59</t>
  </si>
  <si>
    <t>01:07</t>
  </si>
  <si>
    <t>11:12</t>
  </si>
  <si>
    <t>01:31</t>
  </si>
  <si>
    <t>05:22</t>
  </si>
  <si>
    <t>13:04</t>
  </si>
  <si>
    <t>02:59</t>
  </si>
  <si>
    <t>07:20</t>
  </si>
  <si>
    <t>21:00</t>
  </si>
  <si>
    <t>13:47</t>
  </si>
  <si>
    <t>21:03</t>
  </si>
  <si>
    <t>15:01</t>
  </si>
  <si>
    <t>11:13</t>
  </si>
  <si>
    <t>12:43</t>
  </si>
  <si>
    <t>06:48</t>
  </si>
  <si>
    <t>18:30</t>
  </si>
  <si>
    <t>15:23</t>
  </si>
  <si>
    <t>02:32</t>
  </si>
  <si>
    <t>20:47</t>
  </si>
  <si>
    <t>23:45</t>
  </si>
  <si>
    <t>09:13</t>
  </si>
  <si>
    <t>16:03</t>
  </si>
  <si>
    <t>18:24</t>
  </si>
  <si>
    <t>18:36</t>
  </si>
  <si>
    <t>02:50</t>
  </si>
  <si>
    <t>10:02</t>
  </si>
  <si>
    <t>10:43</t>
  </si>
  <si>
    <t>22:06</t>
  </si>
  <si>
    <t>15:03</t>
  </si>
  <si>
    <t>23:29</t>
  </si>
  <si>
    <t>12:53</t>
  </si>
  <si>
    <t>10:58</t>
  </si>
  <si>
    <t>06:58</t>
  </si>
  <si>
    <t>02:36</t>
  </si>
  <si>
    <t>17:39</t>
  </si>
  <si>
    <t>12:46</t>
  </si>
  <si>
    <t>23:36</t>
  </si>
  <si>
    <t>03:09</t>
  </si>
  <si>
    <t>10:21</t>
  </si>
  <si>
    <t>07:47</t>
  </si>
  <si>
    <t>02:45</t>
  </si>
  <si>
    <t>10:05</t>
  </si>
  <si>
    <t>21:25</t>
  </si>
  <si>
    <t>11:28</t>
  </si>
  <si>
    <t>03:41</t>
  </si>
  <si>
    <t>06:18</t>
  </si>
  <si>
    <t>06:51</t>
  </si>
  <si>
    <t>01:35</t>
  </si>
  <si>
    <t>19:22</t>
  </si>
  <si>
    <t>12:12</t>
  </si>
  <si>
    <t>19:48</t>
  </si>
  <si>
    <t>08:08</t>
  </si>
  <si>
    <t>09:52</t>
  </si>
  <si>
    <t>18:04</t>
  </si>
  <si>
    <t>11:03</t>
  </si>
  <si>
    <t>12:22</t>
  </si>
  <si>
    <t>01:59</t>
  </si>
  <si>
    <t>14:46</t>
  </si>
  <si>
    <t>07:32</t>
  </si>
  <si>
    <t>18:12</t>
  </si>
  <si>
    <t>17:12</t>
  </si>
  <si>
    <t>19:31</t>
  </si>
  <si>
    <t>03:30</t>
  </si>
  <si>
    <t>00:20</t>
  </si>
  <si>
    <t>03:16</t>
  </si>
  <si>
    <t>19:46</t>
  </si>
  <si>
    <t>05:52</t>
  </si>
  <si>
    <t>16:46</t>
  </si>
  <si>
    <t>06:23</t>
  </si>
  <si>
    <t>17:20</t>
  </si>
  <si>
    <t>01:03</t>
  </si>
  <si>
    <t>15:13</t>
  </si>
  <si>
    <t>16:09</t>
  </si>
  <si>
    <t>09:59</t>
  </si>
  <si>
    <t>10:19</t>
  </si>
  <si>
    <t>06:11</t>
  </si>
  <si>
    <t>06:35</t>
  </si>
  <si>
    <t>09:04</t>
  </si>
  <si>
    <t>07:04</t>
  </si>
  <si>
    <t>13:35</t>
  </si>
  <si>
    <t>12:44</t>
  </si>
  <si>
    <t>23:49</t>
  </si>
  <si>
    <t>16:36</t>
  </si>
  <si>
    <t>04:33</t>
  </si>
  <si>
    <t>01:43</t>
  </si>
  <si>
    <t>07:48</t>
  </si>
  <si>
    <t>03:40</t>
  </si>
  <si>
    <t>18:52</t>
  </si>
  <si>
    <t>19:10</t>
  </si>
  <si>
    <t>08:07</t>
  </si>
  <si>
    <t>08:43</t>
  </si>
  <si>
    <t>06:05</t>
  </si>
  <si>
    <t>18:21</t>
  </si>
  <si>
    <t>18:55</t>
  </si>
  <si>
    <t>01:45</t>
  </si>
  <si>
    <t>02:20</t>
  </si>
  <si>
    <t>06:14</t>
  </si>
  <si>
    <t>09:28</t>
  </si>
  <si>
    <t>05:05</t>
  </si>
  <si>
    <t>12:13</t>
  </si>
  <si>
    <t>10:00</t>
  </si>
  <si>
    <t>06:09</t>
  </si>
  <si>
    <t>13:02</t>
  </si>
  <si>
    <t>07:50</t>
  </si>
  <si>
    <t>12:15</t>
  </si>
  <si>
    <t>20:29</t>
  </si>
  <si>
    <t>14:11</t>
  </si>
  <si>
    <t>03:03</t>
  </si>
  <si>
    <t>01:33</t>
  </si>
  <si>
    <t>22:19</t>
  </si>
  <si>
    <t>21:51</t>
  </si>
  <si>
    <t>15:28</t>
  </si>
  <si>
    <t>21:23</t>
  </si>
  <si>
    <t>14:17</t>
  </si>
  <si>
    <t>02:46</t>
  </si>
  <si>
    <t>19:54</t>
  </si>
  <si>
    <t>11:52</t>
  </si>
  <si>
    <t>04:44</t>
  </si>
  <si>
    <t>20:19</t>
  </si>
  <si>
    <t>03:35</t>
  </si>
  <si>
    <t>16:08</t>
  </si>
  <si>
    <t>19:29</t>
  </si>
  <si>
    <t>16:32</t>
  </si>
  <si>
    <t>03:22</t>
  </si>
  <si>
    <t>23:43</t>
  </si>
  <si>
    <t>01:04</t>
  </si>
  <si>
    <t>03:37</t>
  </si>
  <si>
    <t>00:45</t>
  </si>
  <si>
    <t>17:06</t>
  </si>
  <si>
    <t>15:04</t>
  </si>
  <si>
    <t>08:39</t>
  </si>
  <si>
    <t>19:02</t>
  </si>
  <si>
    <t>04:39</t>
  </si>
  <si>
    <t>20:10</t>
  </si>
  <si>
    <t>00:42</t>
  </si>
  <si>
    <t>00:03</t>
  </si>
  <si>
    <t>00:22</t>
  </si>
  <si>
    <t>22:15</t>
  </si>
  <si>
    <t>22:27</t>
  </si>
  <si>
    <t>04:59</t>
  </si>
  <si>
    <t>20:30</t>
  </si>
  <si>
    <t>23:59</t>
  </si>
  <si>
    <t>11:21</t>
  </si>
  <si>
    <t>19:35</t>
  </si>
  <si>
    <t>18:39</t>
  </si>
  <si>
    <t>12:09</t>
  </si>
  <si>
    <t>08:09</t>
  </si>
  <si>
    <t>21:22</t>
  </si>
  <si>
    <t>08:01</t>
  </si>
  <si>
    <t>19:33</t>
  </si>
  <si>
    <t>06:28</t>
  </si>
  <si>
    <t>23:26</t>
  </si>
  <si>
    <t>11:30</t>
  </si>
  <si>
    <t>13:21</t>
  </si>
  <si>
    <t>09:11</t>
  </si>
  <si>
    <t>07:35</t>
  </si>
  <si>
    <t>12:54</t>
  </si>
  <si>
    <t>14:10</t>
  </si>
  <si>
    <t>14:49</t>
  </si>
  <si>
    <t>18:58</t>
  </si>
  <si>
    <t>02:07</t>
  </si>
  <si>
    <t>12:05</t>
  </si>
  <si>
    <t>17:45</t>
  </si>
  <si>
    <t>16:21</t>
  </si>
  <si>
    <t>04:06</t>
  </si>
  <si>
    <t>12:29</t>
  </si>
  <si>
    <t>21:26</t>
  </si>
  <si>
    <t>10:37</t>
  </si>
  <si>
    <t>22:04</t>
  </si>
  <si>
    <t>16:24</t>
  </si>
  <si>
    <t>05:23</t>
  </si>
  <si>
    <t>16:19</t>
  </si>
  <si>
    <t>01:01</t>
  </si>
  <si>
    <t>17:18</t>
  </si>
  <si>
    <t>13:26</t>
  </si>
  <si>
    <t>09:33</t>
  </si>
  <si>
    <t>00:31</t>
  </si>
  <si>
    <t>12:40</t>
  </si>
  <si>
    <t>23:27</t>
  </si>
  <si>
    <t>08:40</t>
  </si>
  <si>
    <t>17:29</t>
  </si>
  <si>
    <t>15:32</t>
  </si>
  <si>
    <t>01:50</t>
  </si>
  <si>
    <t>10:06</t>
  </si>
  <si>
    <t>15:46</t>
  </si>
  <si>
    <t>08:05</t>
  </si>
  <si>
    <t>11:09</t>
  </si>
  <si>
    <t>20:41</t>
  </si>
  <si>
    <t>23:19</t>
  </si>
  <si>
    <t>13:25</t>
  </si>
  <si>
    <t>18:26</t>
  </si>
  <si>
    <t>03:44</t>
  </si>
  <si>
    <t>05:10</t>
  </si>
  <si>
    <t>18:17</t>
  </si>
  <si>
    <t>17:11</t>
  </si>
  <si>
    <t>15:39</t>
  </si>
  <si>
    <t>21:59</t>
  </si>
  <si>
    <t>00:53</t>
  </si>
  <si>
    <t>05:08</t>
  </si>
  <si>
    <t>00:55</t>
  </si>
  <si>
    <t>19:44</t>
  </si>
  <si>
    <t>17:27</t>
  </si>
  <si>
    <t>18:59</t>
  </si>
  <si>
    <t>03:13</t>
  </si>
  <si>
    <t>16:48</t>
  </si>
  <si>
    <t>05:46</t>
  </si>
  <si>
    <t>11:40</t>
  </si>
  <si>
    <t>21:57</t>
  </si>
  <si>
    <t>23:15</t>
  </si>
  <si>
    <t>01:24</t>
  </si>
  <si>
    <t>20:14</t>
  </si>
  <si>
    <t>21:32</t>
  </si>
  <si>
    <t>23:16</t>
  </si>
  <si>
    <t>16:55</t>
  </si>
  <si>
    <t>11:42</t>
  </si>
  <si>
    <t>04:35</t>
  </si>
  <si>
    <t>22:20</t>
  </si>
  <si>
    <t>03:26</t>
  </si>
  <si>
    <t>20:37</t>
  </si>
  <si>
    <t>11:53</t>
  </si>
  <si>
    <t>17:56</t>
  </si>
  <si>
    <t>17:53</t>
  </si>
  <si>
    <t>04:51</t>
  </si>
  <si>
    <t>13:03</t>
  </si>
  <si>
    <t>19:49</t>
  </si>
  <si>
    <t>14:43</t>
  </si>
  <si>
    <t>10:30</t>
  </si>
  <si>
    <t>13:19</t>
  </si>
  <si>
    <t>10:36</t>
  </si>
  <si>
    <t>03:45</t>
  </si>
  <si>
    <t>21:38</t>
  </si>
  <si>
    <t>07:29</t>
  </si>
  <si>
    <t>19:21</t>
  </si>
  <si>
    <t>09:36</t>
  </si>
  <si>
    <t>00:46</t>
  </si>
  <si>
    <t>04:16</t>
  </si>
  <si>
    <t>07:01</t>
  </si>
  <si>
    <t>18:13</t>
  </si>
  <si>
    <t>09:01</t>
  </si>
  <si>
    <t>07:00</t>
  </si>
  <si>
    <t>03:24</t>
  </si>
  <si>
    <t>22:42</t>
  </si>
  <si>
    <t>13:15</t>
  </si>
  <si>
    <t>01:52</t>
  </si>
  <si>
    <t>21:43</t>
  </si>
  <si>
    <t>14:51</t>
  </si>
  <si>
    <t>12:10</t>
  </si>
  <si>
    <t>08:16</t>
  </si>
  <si>
    <t>20:04</t>
  </si>
  <si>
    <t>03:53</t>
  </si>
  <si>
    <t>16:15</t>
  </si>
  <si>
    <t>02:03</t>
  </si>
  <si>
    <t>18:50</t>
  </si>
  <si>
    <t>04:57</t>
  </si>
  <si>
    <t>23:40</t>
  </si>
  <si>
    <t>21:16</t>
  </si>
  <si>
    <t>21:58</t>
  </si>
  <si>
    <t>16:26</t>
  </si>
  <si>
    <t>13:07</t>
  </si>
  <si>
    <t>18:33</t>
  </si>
  <si>
    <t>17:19</t>
  </si>
  <si>
    <t>07:24</t>
  </si>
  <si>
    <t>22:39</t>
  </si>
  <si>
    <t>14:27</t>
  </si>
  <si>
    <t>19:12</t>
  </si>
  <si>
    <t>11:00</t>
  </si>
  <si>
    <t>04:11</t>
  </si>
  <si>
    <t>22:07</t>
  </si>
  <si>
    <t>07:11</t>
  </si>
  <si>
    <t>11:23</t>
  </si>
  <si>
    <t>13:59</t>
  </si>
  <si>
    <t>18:47</t>
  </si>
  <si>
    <t>20:02</t>
  </si>
  <si>
    <t>19:50</t>
  </si>
  <si>
    <t>11:58</t>
  </si>
  <si>
    <t>08:42</t>
  </si>
  <si>
    <t>15:33</t>
  </si>
  <si>
    <t>19:40</t>
  </si>
  <si>
    <t>14:02</t>
  </si>
  <si>
    <t>16:22</t>
  </si>
  <si>
    <t>19:37</t>
  </si>
  <si>
    <t>07:51</t>
  </si>
  <si>
    <t>12:18</t>
  </si>
  <si>
    <t>21:17</t>
  </si>
  <si>
    <t>03:32</t>
  </si>
  <si>
    <t>11:15</t>
  </si>
  <si>
    <t>08:33</t>
  </si>
  <si>
    <t>10:11</t>
  </si>
  <si>
    <t>23:57</t>
  </si>
  <si>
    <t>19:24</t>
  </si>
  <si>
    <t>07:28</t>
  </si>
  <si>
    <t>01:19</t>
  </si>
  <si>
    <t>08:00</t>
  </si>
  <si>
    <t>09:20</t>
  </si>
  <si>
    <t>10:41</t>
  </si>
  <si>
    <t>15:14</t>
  </si>
  <si>
    <t>16:52</t>
  </si>
  <si>
    <t>17:16</t>
  </si>
  <si>
    <t>21:36</t>
  </si>
  <si>
    <t>16:07</t>
  </si>
  <si>
    <t>08:17</t>
  </si>
  <si>
    <t>22:18</t>
  </si>
  <si>
    <t>14:16</t>
  </si>
  <si>
    <t>16:14</t>
  </si>
  <si>
    <t>16:25</t>
  </si>
  <si>
    <t>18:18</t>
  </si>
  <si>
    <t>00:02</t>
  </si>
  <si>
    <t>22:44</t>
  </si>
  <si>
    <t>05:59</t>
  </si>
  <si>
    <t>17:02</t>
  </si>
  <si>
    <t>18:28</t>
  </si>
  <si>
    <t>08:14</t>
  </si>
  <si>
    <t>11:31</t>
  </si>
  <si>
    <t>22:25</t>
  </si>
  <si>
    <t>02:31</t>
  </si>
  <si>
    <t>12:00</t>
  </si>
  <si>
    <t>11:14</t>
  </si>
  <si>
    <t>12:38</t>
  </si>
  <si>
    <t>10:14</t>
  </si>
  <si>
    <t>18:57</t>
  </si>
  <si>
    <t>20:46</t>
  </si>
  <si>
    <t>05:56</t>
  </si>
  <si>
    <t>14:41</t>
  </si>
  <si>
    <t>06:03</t>
  </si>
  <si>
    <t>14:31</t>
  </si>
  <si>
    <t>15:51</t>
  </si>
  <si>
    <t>04:37</t>
  </si>
  <si>
    <t>18:42</t>
  </si>
  <si>
    <t>19:34</t>
  </si>
  <si>
    <t>14:38</t>
  </si>
  <si>
    <t>10:12</t>
  </si>
  <si>
    <t>13:06</t>
  </si>
  <si>
    <t>10:51</t>
  </si>
  <si>
    <t>19:45</t>
  </si>
  <si>
    <t>20:05</t>
  </si>
  <si>
    <t>04:45</t>
  </si>
  <si>
    <t>08:31</t>
  </si>
  <si>
    <t>15:08</t>
  </si>
  <si>
    <t>17:54</t>
  </si>
  <si>
    <t>14:45</t>
  </si>
  <si>
    <t>21:30</t>
  </si>
  <si>
    <t>23:58</t>
  </si>
  <si>
    <t>21:28</t>
  </si>
  <si>
    <t>04:17</t>
  </si>
  <si>
    <t>08:21</t>
  </si>
  <si>
    <t>03:07</t>
  </si>
  <si>
    <t>16:02</t>
  </si>
  <si>
    <t>05:58</t>
  </si>
  <si>
    <t>12:47</t>
  </si>
  <si>
    <t>17:01</t>
  </si>
  <si>
    <t>20:48</t>
  </si>
  <si>
    <t>16:51</t>
  </si>
  <si>
    <t>07:57</t>
  </si>
  <si>
    <t>06:38</t>
  </si>
  <si>
    <t>22:05</t>
  </si>
  <si>
    <t>09:03</t>
  </si>
  <si>
    <t>10:53</t>
  </si>
  <si>
    <t>02:37</t>
  </si>
  <si>
    <t>22:35</t>
  </si>
  <si>
    <t>21:01</t>
  </si>
  <si>
    <t>00:17</t>
  </si>
  <si>
    <t>15:17</t>
  </si>
  <si>
    <t>07:55</t>
  </si>
  <si>
    <t>09:25</t>
  </si>
  <si>
    <t>13:40</t>
  </si>
  <si>
    <t>22:45</t>
  </si>
  <si>
    <t>15:38</t>
  </si>
  <si>
    <t>15:48</t>
  </si>
  <si>
    <t>04:14</t>
  </si>
  <si>
    <t>22:43</t>
  </si>
  <si>
    <t>07:15</t>
  </si>
  <si>
    <t>14:44</t>
  </si>
  <si>
    <t>13:36</t>
  </si>
  <si>
    <t>07:05</t>
  </si>
  <si>
    <t>11:55</t>
  </si>
  <si>
    <t>02:58</t>
  </si>
  <si>
    <t>16:53</t>
  </si>
  <si>
    <t>04:05</t>
  </si>
  <si>
    <t>17:00</t>
  </si>
  <si>
    <t>14:09</t>
  </si>
  <si>
    <t>04:29</t>
  </si>
  <si>
    <t>20:35</t>
  </si>
  <si>
    <t>14:40</t>
  </si>
  <si>
    <t>17:37</t>
  </si>
  <si>
    <t>22:13</t>
  </si>
  <si>
    <t>01:44</t>
  </si>
  <si>
    <t>09:54</t>
  </si>
  <si>
    <t>08:19</t>
  </si>
  <si>
    <t>20:57</t>
  </si>
  <si>
    <t>22:32</t>
  </si>
  <si>
    <t>15:34</t>
  </si>
  <si>
    <t>20:15</t>
  </si>
  <si>
    <t>06:37</t>
  </si>
  <si>
    <t>06:17</t>
  </si>
  <si>
    <t>01:42</t>
  </si>
  <si>
    <t>17:13</t>
  </si>
  <si>
    <t>06:59</t>
  </si>
  <si>
    <t>20:23</t>
  </si>
  <si>
    <t>01:55</t>
  </si>
  <si>
    <t>15:52</t>
  </si>
  <si>
    <t>08:51</t>
  </si>
  <si>
    <t>15:27</t>
  </si>
  <si>
    <t>21:05</t>
  </si>
  <si>
    <t>11:45</t>
  </si>
  <si>
    <t>22:56</t>
  </si>
  <si>
    <t>22:40</t>
  </si>
  <si>
    <t>02:27</t>
  </si>
  <si>
    <t>02:04</t>
  </si>
  <si>
    <t>08:54</t>
  </si>
  <si>
    <t>06:25</t>
  </si>
  <si>
    <t>15:07</t>
  </si>
  <si>
    <t>15:35</t>
  </si>
  <si>
    <t>09:16</t>
  </si>
  <si>
    <t>08:13</t>
  </si>
  <si>
    <t>00:24</t>
  </si>
  <si>
    <t>16:54</t>
  </si>
  <si>
    <t>00:28</t>
  </si>
  <si>
    <t>09:44</t>
  </si>
  <si>
    <t>09:41</t>
  </si>
  <si>
    <t>08:27</t>
  </si>
  <si>
    <t>17:57</t>
  </si>
  <si>
    <t>20:44</t>
  </si>
  <si>
    <t>07:43</t>
  </si>
  <si>
    <t>09:05</t>
  </si>
  <si>
    <t>03:25</t>
  </si>
  <si>
    <t>12:08</t>
  </si>
  <si>
    <t>18:27</t>
  </si>
  <si>
    <t>05:38</t>
  </si>
  <si>
    <t>18:23</t>
  </si>
  <si>
    <t>23:53</t>
  </si>
  <si>
    <t>00:11</t>
  </si>
  <si>
    <t>22:57</t>
  </si>
  <si>
    <t>10:33</t>
  </si>
  <si>
    <t>10:55</t>
  </si>
  <si>
    <t>04:42</t>
  </si>
  <si>
    <t>18:20</t>
  </si>
  <si>
    <t>18:16</t>
  </si>
  <si>
    <t>19:43</t>
  </si>
  <si>
    <t>23:51</t>
  </si>
  <si>
    <t>05:53</t>
  </si>
  <si>
    <t>21:48</t>
  </si>
  <si>
    <t>22:12</t>
  </si>
  <si>
    <t>14:28</t>
  </si>
  <si>
    <t>20:03</t>
  </si>
  <si>
    <t>02:16</t>
  </si>
  <si>
    <t>15:26</t>
  </si>
  <si>
    <t>05:00</t>
  </si>
  <si>
    <t>04:36</t>
  </si>
  <si>
    <t>05:13</t>
  </si>
  <si>
    <t>05:27</t>
  </si>
  <si>
    <t>16:49</t>
  </si>
  <si>
    <t>06:45</t>
  </si>
  <si>
    <t>19:01</t>
  </si>
  <si>
    <t>23:38</t>
  </si>
  <si>
    <t>17:07</t>
  </si>
  <si>
    <t>15:49</t>
  </si>
  <si>
    <t>00:16</t>
  </si>
  <si>
    <t>12:26</t>
  </si>
  <si>
    <t>16:38</t>
  </si>
  <si>
    <t>10:56</t>
  </si>
  <si>
    <t>06:57</t>
  </si>
  <si>
    <t>13:48</t>
  </si>
  <si>
    <t>23:11</t>
  </si>
  <si>
    <t>00:14</t>
  </si>
  <si>
    <t>02:01</t>
  </si>
  <si>
    <t>00:41</t>
  </si>
  <si>
    <t>03:06</t>
  </si>
  <si>
    <t>00:18</t>
  </si>
  <si>
    <t>22:38</t>
  </si>
  <si>
    <t>00:37</t>
  </si>
  <si>
    <t>21:20</t>
  </si>
  <si>
    <t>21:13</t>
  </si>
  <si>
    <t>05:06</t>
  </si>
  <si>
    <t>15:00</t>
  </si>
  <si>
    <t>20:40</t>
  </si>
  <si>
    <t>18:19</t>
  </si>
  <si>
    <t>02:26</t>
  </si>
  <si>
    <t>17:17</t>
  </si>
  <si>
    <t>15:44</t>
  </si>
  <si>
    <t>17:26</t>
  </si>
  <si>
    <t>03:42</t>
  </si>
  <si>
    <t>17:09</t>
  </si>
  <si>
    <t>08:38</t>
  </si>
  <si>
    <t>11:47</t>
  </si>
  <si>
    <t>15:12</t>
  </si>
  <si>
    <t>23:08</t>
  </si>
  <si>
    <t>08:56</t>
  </si>
  <si>
    <t>22:48</t>
  </si>
  <si>
    <t>09:48</t>
  </si>
  <si>
    <t>22:51</t>
  </si>
  <si>
    <t>08:10</t>
  </si>
  <si>
    <t>14:20</t>
  </si>
  <si>
    <t>03:28</t>
  </si>
  <si>
    <t>05:11</t>
  </si>
  <si>
    <t>15:59</t>
  </si>
  <si>
    <t>03:10</t>
  </si>
  <si>
    <t>13:51</t>
  </si>
  <si>
    <t>07:02</t>
  </si>
  <si>
    <t>20:09</t>
  </si>
  <si>
    <t>03:19</t>
  </si>
  <si>
    <t>17:38</t>
  </si>
  <si>
    <t>01:25</t>
  </si>
  <si>
    <t>10:50</t>
  </si>
  <si>
    <t>08:12</t>
  </si>
  <si>
    <t>12:11</t>
  </si>
  <si>
    <t>13:52</t>
  </si>
  <si>
    <t>09:32</t>
  </si>
  <si>
    <t>20:08</t>
  </si>
  <si>
    <t>15:42</t>
  </si>
  <si>
    <t>21:04</t>
  </si>
  <si>
    <t>12:28</t>
  </si>
  <si>
    <t>14:59</t>
  </si>
  <si>
    <t>16:39</t>
  </si>
  <si>
    <t>03:08</t>
  </si>
  <si>
    <t>19:06</t>
  </si>
  <si>
    <t>00:43</t>
  </si>
  <si>
    <t>20:53</t>
  </si>
  <si>
    <t>00:25</t>
  </si>
  <si>
    <t>08:58</t>
  </si>
  <si>
    <t>22:33</t>
  </si>
  <si>
    <t>08:24</t>
  </si>
  <si>
    <t>10:10</t>
  </si>
  <si>
    <t>19:51</t>
  </si>
  <si>
    <t>06:12</t>
  </si>
  <si>
    <t>20:16</t>
  </si>
  <si>
    <t>06:15</t>
  </si>
  <si>
    <t>02:12</t>
  </si>
  <si>
    <t>04:31</t>
  </si>
  <si>
    <t>04:53</t>
  </si>
  <si>
    <t>20:21</t>
  </si>
  <si>
    <t>14:55</t>
  </si>
  <si>
    <t>14:56</t>
  </si>
  <si>
    <t>12:56</t>
  </si>
  <si>
    <t>03:48</t>
  </si>
  <si>
    <t>23:14</t>
  </si>
  <si>
    <t>07:26</t>
  </si>
  <si>
    <t>18:11</t>
  </si>
  <si>
    <t>18:00</t>
  </si>
  <si>
    <t>14:21</t>
  </si>
  <si>
    <t>16:37</t>
  </si>
  <si>
    <t>15:45</t>
  </si>
  <si>
    <t>14:57</t>
  </si>
  <si>
    <t>03:55</t>
  </si>
  <si>
    <t>20:51</t>
  </si>
  <si>
    <t>11:59</t>
  </si>
  <si>
    <t>02:56</t>
  </si>
  <si>
    <t>04:04</t>
  </si>
  <si>
    <t>13:20</t>
  </si>
  <si>
    <t>06:24</t>
  </si>
  <si>
    <t>06:01</t>
  </si>
  <si>
    <t>11:43</t>
  </si>
  <si>
    <t>06:06</t>
  </si>
  <si>
    <t>11:27</t>
  </si>
  <si>
    <t>11:02</t>
  </si>
  <si>
    <t>11:36</t>
  </si>
  <si>
    <t>07:46</t>
  </si>
  <si>
    <t>09:50</t>
  </si>
  <si>
    <t>19:25</t>
  </si>
  <si>
    <t>13:49</t>
  </si>
  <si>
    <t>06:13</t>
  </si>
  <si>
    <t>18:40</t>
  </si>
  <si>
    <t>22:34</t>
  </si>
  <si>
    <t>04:12</t>
  </si>
  <si>
    <t>08:53</t>
  </si>
  <si>
    <t>22:53</t>
  </si>
  <si>
    <t>11:56</t>
  </si>
  <si>
    <t>11:08</t>
  </si>
  <si>
    <t>22:37</t>
  </si>
  <si>
    <t>04:18</t>
  </si>
  <si>
    <t>16:01</t>
  </si>
  <si>
    <t>03:51</t>
  </si>
  <si>
    <t>12:59</t>
  </si>
  <si>
    <t>05:28</t>
  </si>
  <si>
    <t>16:35</t>
  </si>
  <si>
    <t>23:50</t>
  </si>
  <si>
    <t>17:43</t>
  </si>
  <si>
    <t>05:07</t>
  </si>
  <si>
    <t>19:52</t>
  </si>
  <si>
    <t>10:49</t>
  </si>
  <si>
    <t>18:06</t>
  </si>
  <si>
    <t>03:39</t>
  </si>
  <si>
    <t>03:54</t>
  </si>
  <si>
    <t>09:02</t>
  </si>
  <si>
    <t>02:21</t>
  </si>
  <si>
    <t>20:28</t>
  </si>
  <si>
    <t>13:46</t>
  </si>
  <si>
    <t>11:50</t>
  </si>
  <si>
    <t>17:35</t>
  </si>
  <si>
    <t>19:04</t>
  </si>
  <si>
    <t>05:33</t>
  </si>
  <si>
    <t>14:06</t>
  </si>
  <si>
    <t>23:48</t>
  </si>
  <si>
    <t>08:25</t>
  </si>
  <si>
    <t>22:46</t>
  </si>
  <si>
    <t>20:59</t>
  </si>
  <si>
    <t>22:23</t>
  </si>
  <si>
    <t>20:12</t>
  </si>
  <si>
    <t>13:56</t>
  </si>
  <si>
    <t>21:53</t>
  </si>
  <si>
    <t>16:57</t>
  </si>
  <si>
    <t>01:22</t>
  </si>
  <si>
    <t>15:31</t>
  </si>
  <si>
    <t>19:41</t>
  </si>
  <si>
    <t>13:37</t>
  </si>
  <si>
    <t>16:34</t>
  </si>
  <si>
    <t>16:44</t>
  </si>
  <si>
    <t>03:58</t>
  </si>
  <si>
    <t>01:23</t>
  </si>
  <si>
    <t>10:20</t>
  </si>
  <si>
    <t>02:19</t>
  </si>
  <si>
    <t>07:25</t>
  </si>
  <si>
    <t>12:31</t>
  </si>
  <si>
    <t>19:36</t>
  </si>
  <si>
    <t>13:16</t>
  </si>
  <si>
    <t>03:18</t>
  </si>
  <si>
    <t>01:49</t>
  </si>
  <si>
    <t>21:08</t>
  </si>
  <si>
    <t>20:36</t>
  </si>
  <si>
    <t>08:44</t>
  </si>
  <si>
    <t>03:47</t>
  </si>
  <si>
    <t>01:21</t>
  </si>
  <si>
    <t>22:50</t>
  </si>
  <si>
    <t>11:17</t>
  </si>
  <si>
    <t>12:49</t>
  </si>
  <si>
    <t>14:04</t>
  </si>
  <si>
    <t>14:42</t>
  </si>
  <si>
    <t>03:50</t>
  </si>
  <si>
    <t>14:39</t>
  </si>
  <si>
    <t>05:03</t>
  </si>
  <si>
    <t>16:05</t>
  </si>
  <si>
    <t>04:08</t>
  </si>
  <si>
    <t>11:04</t>
  </si>
  <si>
    <t>14:36</t>
  </si>
  <si>
    <t>08:04</t>
  </si>
  <si>
    <t>00:10</t>
  </si>
  <si>
    <t>08:11</t>
  </si>
  <si>
    <t>17:55</t>
  </si>
  <si>
    <t>17:36</t>
  </si>
  <si>
    <t>12:33</t>
  </si>
  <si>
    <t>12:45</t>
  </si>
  <si>
    <t>22:09</t>
  </si>
  <si>
    <t>10:17</t>
  </si>
  <si>
    <t>07:53</t>
  </si>
  <si>
    <t>08:32</t>
  </si>
  <si>
    <t>20:25</t>
  </si>
  <si>
    <t>19:18</t>
  </si>
  <si>
    <t>03:46</t>
  </si>
  <si>
    <t>05:31</t>
  </si>
  <si>
    <t>01:09</t>
  </si>
  <si>
    <t>05:48</t>
  </si>
  <si>
    <t>23:22</t>
  </si>
  <si>
    <t>22:49</t>
  </si>
  <si>
    <t>11:26</t>
  </si>
  <si>
    <t>21:50</t>
  </si>
  <si>
    <t>12:04</t>
  </si>
  <si>
    <t>01:16</t>
  </si>
  <si>
    <t>06:34</t>
  </si>
  <si>
    <t>07:03</t>
  </si>
  <si>
    <t>18:03</t>
  </si>
  <si>
    <t>04:15</t>
  </si>
  <si>
    <t>10:28</t>
  </si>
  <si>
    <t>21:42</t>
  </si>
  <si>
    <t>14:35</t>
  </si>
  <si>
    <t>00:56</t>
  </si>
  <si>
    <t>04:09</t>
  </si>
  <si>
    <t>02:23</t>
  </si>
  <si>
    <t>22:52</t>
  </si>
  <si>
    <t>07:52</t>
  </si>
  <si>
    <t>11:19</t>
  </si>
  <si>
    <t>10:44</t>
  </si>
  <si>
    <t>18:07</t>
  </si>
  <si>
    <t>22:02</t>
  </si>
  <si>
    <t>02:29</t>
  </si>
  <si>
    <t>07:37</t>
  </si>
  <si>
    <t>21:31</t>
  </si>
  <si>
    <t>10:24</t>
  </si>
  <si>
    <t>13:38</t>
  </si>
  <si>
    <t>05:18</t>
  </si>
  <si>
    <t>16:40</t>
  </si>
  <si>
    <t>00:04</t>
  </si>
  <si>
    <t>15:02</t>
  </si>
  <si>
    <t>19:16</t>
  </si>
  <si>
    <t>14:37</t>
  </si>
  <si>
    <t>07:38</t>
  </si>
  <si>
    <t>16:31</t>
  </si>
  <si>
    <t>09:37</t>
  </si>
  <si>
    <t>20:00</t>
  </si>
  <si>
    <t>09:24</t>
  </si>
  <si>
    <t>02:54</t>
  </si>
  <si>
    <t>22:30</t>
  </si>
  <si>
    <t>11:11</t>
  </si>
  <si>
    <t>06:19</t>
  </si>
  <si>
    <t>10:32</t>
  </si>
  <si>
    <t>19:55</t>
  </si>
  <si>
    <t>13:27</t>
  </si>
  <si>
    <t>04:34</t>
  </si>
  <si>
    <t>21:09</t>
  </si>
  <si>
    <t>03:33</t>
  </si>
  <si>
    <t>23:33</t>
  </si>
  <si>
    <t>14:34</t>
  </si>
  <si>
    <t>15:19</t>
  </si>
  <si>
    <t>14:26</t>
  </si>
  <si>
    <t>11:46</t>
  </si>
  <si>
    <t>06:16</t>
  </si>
  <si>
    <t>16:12</t>
  </si>
  <si>
    <t>03:57</t>
  </si>
  <si>
    <t>00:29</t>
  </si>
  <si>
    <t>07:31</t>
  </si>
  <si>
    <t>11:51</t>
  </si>
  <si>
    <t>09:47</t>
  </si>
  <si>
    <t>21:40</t>
  </si>
  <si>
    <t>00:58</t>
  </si>
  <si>
    <t>11:39</t>
  </si>
  <si>
    <t>00:57</t>
  </si>
  <si>
    <t>01:28</t>
  </si>
  <si>
    <t>04:46</t>
  </si>
  <si>
    <t>23:02</t>
  </si>
  <si>
    <t>04:25</t>
  </si>
  <si>
    <t>22:22</t>
  </si>
  <si>
    <t>01:38</t>
  </si>
  <si>
    <t>14:58</t>
  </si>
  <si>
    <t>06:27</t>
  </si>
  <si>
    <t>15:41</t>
  </si>
  <si>
    <t>20:11</t>
  </si>
  <si>
    <t>06:55</t>
  </si>
  <si>
    <t>06:43</t>
  </si>
  <si>
    <t>04:38</t>
  </si>
  <si>
    <t>19:26</t>
  </si>
  <si>
    <t>04:32</t>
  </si>
  <si>
    <t>14:47</t>
  </si>
  <si>
    <t>01:37</t>
  </si>
  <si>
    <t>07:12</t>
  </si>
  <si>
    <t>01:11</t>
  </si>
  <si>
    <t>02:55</t>
  </si>
  <si>
    <t>17:31</t>
  </si>
  <si>
    <t>10:39</t>
  </si>
  <si>
    <t>00:34</t>
  </si>
  <si>
    <t>17:05</t>
  </si>
  <si>
    <t>18:05</t>
  </si>
  <si>
    <t>14:33</t>
  </si>
  <si>
    <t>20:56</t>
  </si>
  <si>
    <t>13:00</t>
  </si>
  <si>
    <t>04:13</t>
  </si>
  <si>
    <t>23:56</t>
  </si>
  <si>
    <t>19:00</t>
  </si>
  <si>
    <t>05:37</t>
  </si>
  <si>
    <t>09:58</t>
  </si>
  <si>
    <t>01:47</t>
  </si>
  <si>
    <t>15:09</t>
  </si>
  <si>
    <t>13:30</t>
  </si>
  <si>
    <t>21:21</t>
  </si>
  <si>
    <t>12:25</t>
  </si>
  <si>
    <t>09:40</t>
  </si>
  <si>
    <t>12:58</t>
  </si>
  <si>
    <t>13:54</t>
  </si>
  <si>
    <t>07:54</t>
  </si>
  <si>
    <t>17:34</t>
  </si>
  <si>
    <t>15:36</t>
  </si>
  <si>
    <t>01:15</t>
  </si>
  <si>
    <t>22:58</t>
  </si>
  <si>
    <t>21:11</t>
  </si>
  <si>
    <t>10:34</t>
  </si>
  <si>
    <t>09:29</t>
  </si>
  <si>
    <t>07:10</t>
  </si>
  <si>
    <t>17:46</t>
  </si>
  <si>
    <t>03:21</t>
  </si>
  <si>
    <t>15:29</t>
  </si>
  <si>
    <t>08:47</t>
  </si>
  <si>
    <t>04:48</t>
  </si>
  <si>
    <t>20:27</t>
  </si>
  <si>
    <t>10:29</t>
  </si>
  <si>
    <t>07:09</t>
  </si>
  <si>
    <t>06:02</t>
  </si>
  <si>
    <t>05:04</t>
  </si>
  <si>
    <t>01:36</t>
  </si>
  <si>
    <t>03:02</t>
  </si>
  <si>
    <t>01:10</t>
  </si>
  <si>
    <t>02:41</t>
  </si>
  <si>
    <t>09:49</t>
  </si>
  <si>
    <t>06:44</t>
  </si>
  <si>
    <t>07:39</t>
  </si>
  <si>
    <t>19:09</t>
  </si>
  <si>
    <t>09:55</t>
  </si>
  <si>
    <t>08:48</t>
  </si>
  <si>
    <t>21:52</t>
  </si>
  <si>
    <t>19:15</t>
  </si>
  <si>
    <t>01:30</t>
  </si>
  <si>
    <t>10:15</t>
  </si>
  <si>
    <t>13:17</t>
  </si>
  <si>
    <t>01:18</t>
  </si>
  <si>
    <t>00:13</t>
  </si>
  <si>
    <t>22:03</t>
  </si>
  <si>
    <t>08:50</t>
  </si>
  <si>
    <t>01:20</t>
  </si>
  <si>
    <t>12:36</t>
  </si>
  <si>
    <t>13:01</t>
  </si>
  <si>
    <t>13:39</t>
  </si>
  <si>
    <t>12:41</t>
  </si>
  <si>
    <t>11:34</t>
  </si>
  <si>
    <t>17:48</t>
  </si>
  <si>
    <t>03:49</t>
  </si>
  <si>
    <t>08:02</t>
  </si>
  <si>
    <t>22:01</t>
  </si>
  <si>
    <t>01:57</t>
  </si>
  <si>
    <t>15:54</t>
  </si>
  <si>
    <t>11:05</t>
  </si>
  <si>
    <t>19:05</t>
  </si>
  <si>
    <t>18:09</t>
  </si>
  <si>
    <t>03:34</t>
  </si>
  <si>
    <t>11:07</t>
  </si>
  <si>
    <t>23:05</t>
  </si>
  <si>
    <t>08:55</t>
  </si>
  <si>
    <t>23:39</t>
  </si>
  <si>
    <t>05:02</t>
  </si>
  <si>
    <t>19:23</t>
  </si>
  <si>
    <t>16:17</t>
  </si>
  <si>
    <t>21:41</t>
  </si>
  <si>
    <t>23:18</t>
  </si>
  <si>
    <t>10:48</t>
  </si>
  <si>
    <t>09:14</t>
  </si>
  <si>
    <t>04:56</t>
  </si>
  <si>
    <t>23:52</t>
  </si>
  <si>
    <t>01:54</t>
  </si>
  <si>
    <t>06:30</t>
  </si>
  <si>
    <t>09:39</t>
  </si>
  <si>
    <t>18:35</t>
  </si>
  <si>
    <t>21:15</t>
  </si>
  <si>
    <t>17:42</t>
  </si>
  <si>
    <t>12:16</t>
  </si>
  <si>
    <t>03:59</t>
  </si>
  <si>
    <t>19:20</t>
  </si>
  <si>
    <t>17:47</t>
  </si>
  <si>
    <t>17:03</t>
  </si>
  <si>
    <t>01:14</t>
  </si>
  <si>
    <t>23:32</t>
  </si>
  <si>
    <t>08:46</t>
  </si>
  <si>
    <t>01:51</t>
  </si>
  <si>
    <t>00:27</t>
  </si>
  <si>
    <t>01:13</t>
  </si>
  <si>
    <t>06:36</t>
  </si>
  <si>
    <t>11:57</t>
  </si>
  <si>
    <t>00:01</t>
  </si>
  <si>
    <t>00:44</t>
  </si>
  <si>
    <t>04:40</t>
  </si>
  <si>
    <t>15:22</t>
  </si>
  <si>
    <t>04:00</t>
  </si>
  <si>
    <t>21:19</t>
  </si>
  <si>
    <t>16:16</t>
  </si>
  <si>
    <t>21:06</t>
  </si>
  <si>
    <t>03:29</t>
  </si>
  <si>
    <t>12:02</t>
  </si>
  <si>
    <t>09:57</t>
  </si>
  <si>
    <t>00:07</t>
  </si>
  <si>
    <t>12:14</t>
  </si>
  <si>
    <t>17:14</t>
  </si>
  <si>
    <t>16:43</t>
  </si>
  <si>
    <t>15:53</t>
  </si>
  <si>
    <t>09:51</t>
  </si>
  <si>
    <t>05:12</t>
  </si>
  <si>
    <t>21:47</t>
  </si>
  <si>
    <t>07:34</t>
  </si>
  <si>
    <t>00:12</t>
  </si>
  <si>
    <t>15:24</t>
  </si>
  <si>
    <t>03:38</t>
  </si>
  <si>
    <t>20:17</t>
  </si>
  <si>
    <t>18:31</t>
  </si>
  <si>
    <t>05:36</t>
  </si>
  <si>
    <t>11:54</t>
  </si>
  <si>
    <t>17:44</t>
  </si>
  <si>
    <t>08:28</t>
  </si>
  <si>
    <t>21:37</t>
  </si>
  <si>
    <t>02:14</t>
  </si>
  <si>
    <t>22:16</t>
  </si>
  <si>
    <t>15:21</t>
  </si>
  <si>
    <t>07:33</t>
  </si>
  <si>
    <t>12:32</t>
  </si>
  <si>
    <t>Product_Name</t>
  </si>
  <si>
    <t>Product_Category</t>
  </si>
  <si>
    <t>Earbuds</t>
  </si>
  <si>
    <t>Electronics</t>
  </si>
  <si>
    <t>Televisions</t>
  </si>
  <si>
    <t>Treadmill</t>
  </si>
  <si>
    <t>Sports</t>
  </si>
  <si>
    <t>Air Fryer</t>
  </si>
  <si>
    <t>Kitchen Appliances</t>
  </si>
  <si>
    <t>Camera Accessories</t>
  </si>
  <si>
    <t>Sales_Rep_Name</t>
  </si>
  <si>
    <t>Hire_Date</t>
  </si>
  <si>
    <t>Cosmin Petrescu</t>
  </si>
  <si>
    <t>Alina Georgescu</t>
  </si>
  <si>
    <t>Cristian Popescu</t>
  </si>
  <si>
    <t>Iulia Ionescu</t>
  </si>
  <si>
    <t>Dragoș Petrescu</t>
  </si>
  <si>
    <t>Region_Name</t>
  </si>
  <si>
    <t>Târgu Mureș</t>
  </si>
  <si>
    <t>Ploiești</t>
  </si>
  <si>
    <t>Craiova</t>
  </si>
  <si>
    <t>Galați</t>
  </si>
  <si>
    <t>Brăila</t>
  </si>
  <si>
    <t>Customer_ID</t>
  </si>
  <si>
    <t>Customer_Name</t>
  </si>
  <si>
    <t>Răzvan Popescu</t>
  </si>
  <si>
    <t>Ana-Maria Ionescu</t>
  </si>
  <si>
    <t>Darius Petrescu</t>
  </si>
  <si>
    <t>Bianca Georgescu</t>
  </si>
  <si>
    <t>Denis Popescu</t>
  </si>
  <si>
    <t>Ioana Ionescu</t>
  </si>
  <si>
    <t>Vlad Petrescu</t>
  </si>
  <si>
    <t>Ruxandra Georgescu</t>
  </si>
  <si>
    <t>Ioan Popescu</t>
  </si>
  <si>
    <t>Georgiana Ionescu</t>
  </si>
  <si>
    <t>Virgil Petrescu</t>
  </si>
  <si>
    <t>Mădălina Georgescu</t>
  </si>
  <si>
    <t>Vasile Popescu</t>
  </si>
  <si>
    <t>Alexandru Petrescu</t>
  </si>
  <si>
    <t>Andreea Georgescu</t>
  </si>
  <si>
    <t>Gheorghe Popescu</t>
  </si>
  <si>
    <t>Raluca Ionescu</t>
  </si>
  <si>
    <t>Ștefan Petrescu</t>
  </si>
  <si>
    <t>Cristina Georgescu</t>
  </si>
  <si>
    <t>Nicolae Popescu</t>
  </si>
  <si>
    <t>Ana Maria Ionescu</t>
  </si>
  <si>
    <t>Mircea Petrescu</t>
  </si>
  <si>
    <t>Daniela Georgescu</t>
  </si>
  <si>
    <t>Constantin Popescu</t>
  </si>
  <si>
    <t>Laura Ionescu</t>
  </si>
  <si>
    <t>Adrian Petrescu</t>
  </si>
  <si>
    <t>Monica Georgescu</t>
  </si>
  <si>
    <t>Camelia Ionescu</t>
  </si>
  <si>
    <t>Sorin Petrescu</t>
  </si>
  <si>
    <t>Mihaela Georgescu</t>
  </si>
  <si>
    <t>Dumitru Popescu</t>
  </si>
  <si>
    <t>Diana Ionescu</t>
  </si>
  <si>
    <t>Gabriel Petrescu</t>
  </si>
  <si>
    <t>Oana Georgescu</t>
  </si>
  <si>
    <t>Ionuț Popescu</t>
  </si>
  <si>
    <t>Andreea Ionescu</t>
  </si>
  <si>
    <t>Ana Georgescu</t>
  </si>
  <si>
    <t>Paul Popescu</t>
  </si>
  <si>
    <t>Nicoleta Ionescu</t>
  </si>
  <si>
    <t>Valentin Petrescu</t>
  </si>
  <si>
    <t>Ioana Georgescu</t>
  </si>
  <si>
    <t>Marius Popescu</t>
  </si>
  <si>
    <t>Roxana Ionescu</t>
  </si>
  <si>
    <t>Ciprian Petrescu</t>
  </si>
  <si>
    <t>Corina Georgescu</t>
  </si>
  <si>
    <t>Mihai Popescu</t>
  </si>
  <si>
    <t>Claudiu Petrescu</t>
  </si>
  <si>
    <t>Ion Popescu</t>
  </si>
  <si>
    <t>Time_of_date</t>
  </si>
  <si>
    <t>Column1</t>
  </si>
  <si>
    <t>Row Labels</t>
  </si>
  <si>
    <t>afternoon</t>
  </si>
  <si>
    <t>evening</t>
  </si>
  <si>
    <t>morning</t>
  </si>
  <si>
    <t>night</t>
  </si>
  <si>
    <t>Grand Total</t>
  </si>
  <si>
    <t>Sum of Total_Sales</t>
  </si>
  <si>
    <r>
      <t xml:space="preserve">	</t>
    </r>
    <r>
      <rPr>
        <b/>
        <sz val="11"/>
        <color rgb="FFFF0000"/>
        <rFont val="Abadi"/>
        <family val="2"/>
      </rPr>
      <t>Sales by Time of Day</t>
    </r>
  </si>
  <si>
    <t>Average Order Size</t>
  </si>
  <si>
    <t xml:space="preserve"> Profit</t>
  </si>
  <si>
    <t>YOY</t>
  </si>
  <si>
    <t>Sale</t>
  </si>
  <si>
    <t xml:space="preserve">Year-Over-Year (YoY) </t>
  </si>
  <si>
    <t>MOM</t>
  </si>
  <si>
    <t>Sum of Sales_Rep_ID</t>
  </si>
  <si>
    <t>month-over-month (MoM)</t>
  </si>
  <si>
    <t>Sum of Quantity_Sold</t>
  </si>
  <si>
    <t xml:space="preserve">VISUALIZATION </t>
  </si>
  <si>
    <t>Sum of Profit</t>
  </si>
  <si>
    <t>Sum of Return</t>
  </si>
  <si>
    <t>Total Quantity Sold</t>
  </si>
  <si>
    <t xml:space="preserve">Recommendation </t>
  </si>
  <si>
    <t>&amp;observations</t>
  </si>
  <si>
    <t>1-Observation</t>
  </si>
  <si>
    <t>peak sales Day is Monday</t>
  </si>
  <si>
    <t>best seller product is Televisions</t>
  </si>
  <si>
    <t>Morning is the highest time in sales</t>
  </si>
  <si>
    <t>2-Recommandation</t>
  </si>
  <si>
    <t>increasing marketing during peak hours such 2AM</t>
  </si>
  <si>
    <t>focusing on high-profit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</si>
</sst>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quot;$&quot;#,##0.00"/>
    <numFmt numFmtId="166" formatCode="[$-F400]h:mm:ss\ AM/PM"/>
    <numFmt numFmtId="167" formatCode="&quot;$&quot;#,##0"/>
    <numFmt numFmtId="168" formatCode="0.0%"/>
  </numFmts>
  <fonts count="12"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scheme val="minor"/>
    </font>
    <font>
      <b/>
      <sz val="11"/>
      <color rgb="FFFF0000"/>
      <name val="Abadi"/>
      <family val="2"/>
    </font>
    <font>
      <b/>
      <sz val="11"/>
      <color rgb="FFFF0000"/>
      <name val="Calibri"/>
      <family val="2"/>
      <scheme val="minor"/>
    </font>
    <font>
      <sz val="26"/>
      <color theme="1"/>
      <name val="Calibri"/>
      <family val="2"/>
      <scheme val="minor"/>
    </font>
    <font>
      <sz val="18"/>
      <color rgb="FFFF0000"/>
      <name val="Calibri"/>
      <family val="2"/>
      <scheme val="minor"/>
    </font>
    <font>
      <sz val="11"/>
      <color theme="1"/>
      <name val="Arial"/>
      <family val="2"/>
    </font>
    <font>
      <sz val="14"/>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1C324C"/>
        <bgColor indexed="64"/>
      </patternFill>
    </fill>
  </fills>
  <borders count="5">
    <border>
      <left/>
      <right/>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3" fillId="0" borderId="0" applyFont="0" applyFill="0" applyBorder="0" applyAlignment="0" applyProtection="0"/>
  </cellStyleXfs>
  <cellXfs count="45">
    <xf numFmtId="0" fontId="0" fillId="0" borderId="0" xfId="0"/>
    <xf numFmtId="0" fontId="3" fillId="0" borderId="0" xfId="0" applyFont="1"/>
    <xf numFmtId="164" fontId="4" fillId="0" borderId="0" xfId="0" applyNumberFormat="1" applyFont="1"/>
    <xf numFmtId="0" fontId="2" fillId="0" borderId="2" xfId="0" applyFont="1" applyBorder="1" applyAlignment="1">
      <alignment horizontal="center" vertical="top"/>
    </xf>
    <xf numFmtId="0" fontId="2" fillId="2" borderId="0" xfId="0" applyFont="1" applyFill="1" applyAlignment="1">
      <alignment horizontal="center" vertical="top"/>
    </xf>
    <xf numFmtId="0" fontId="0" fillId="2" borderId="0" xfId="0" applyFill="1"/>
    <xf numFmtId="14" fontId="4" fillId="0" borderId="0" xfId="0" applyNumberFormat="1" applyFont="1"/>
    <xf numFmtId="14" fontId="0" fillId="0" borderId="0" xfId="0" applyNumberFormat="1"/>
    <xf numFmtId="165" fontId="0" fillId="0" borderId="0" xfId="0" applyNumberFormat="1"/>
    <xf numFmtId="166" fontId="3" fillId="0" borderId="0" xfId="0" applyNumberFormat="1" applyFont="1"/>
    <xf numFmtId="166" fontId="0" fillId="0" borderId="0" xfId="0" applyNumberFormat="1"/>
    <xf numFmtId="0" fontId="2" fillId="3" borderId="1" xfId="0" applyFont="1" applyFill="1" applyBorder="1" applyAlignment="1">
      <alignment horizontal="center" vertical="top"/>
    </xf>
    <xf numFmtId="14" fontId="2" fillId="3"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xf numFmtId="167" fontId="2" fillId="3" borderId="1" xfId="0" applyNumberFormat="1" applyFont="1" applyFill="1" applyBorder="1" applyAlignment="1">
      <alignment horizontal="center" vertical="top"/>
    </xf>
    <xf numFmtId="167" fontId="3" fillId="0" borderId="0" xfId="0" applyNumberFormat="1" applyFont="1"/>
    <xf numFmtId="167" fontId="0" fillId="0" borderId="0" xfId="0" applyNumberFormat="1"/>
    <xf numFmtId="0" fontId="0" fillId="0" borderId="3" xfId="0" pivotButton="1" applyBorder="1"/>
    <xf numFmtId="0" fontId="0" fillId="0" borderId="3" xfId="0" applyBorder="1"/>
    <xf numFmtId="0" fontId="0" fillId="0" borderId="3" xfId="0" applyBorder="1" applyAlignment="1">
      <alignment horizontal="left"/>
    </xf>
    <xf numFmtId="167" fontId="0" fillId="0" borderId="3" xfId="0" applyNumberFormat="1" applyBorder="1"/>
    <xf numFmtId="167" fontId="0" fillId="0" borderId="3" xfId="0" applyNumberFormat="1"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xf>
    <xf numFmtId="168" fontId="0" fillId="0" borderId="3" xfId="1" applyNumberFormat="1" applyFont="1" applyBorder="1"/>
    <xf numFmtId="0" fontId="1" fillId="0" borderId="3" xfId="0" applyFont="1" applyBorder="1" applyAlignment="1">
      <alignment horizontal="center" vertical="center"/>
    </xf>
    <xf numFmtId="168" fontId="0" fillId="0" borderId="3" xfId="0" applyNumberFormat="1" applyBorder="1" applyAlignment="1">
      <alignment horizontal="center" vertical="center"/>
    </xf>
    <xf numFmtId="168" fontId="0" fillId="0" borderId="3" xfId="1" applyNumberFormat="1" applyFont="1" applyBorder="1" applyAlignment="1">
      <alignment horizontal="center" vertical="center"/>
    </xf>
    <xf numFmtId="165" fontId="0" fillId="0" borderId="3" xfId="0" applyNumberFormat="1" applyBorder="1" applyAlignment="1">
      <alignment horizontal="center" vertical="center"/>
    </xf>
    <xf numFmtId="0" fontId="0" fillId="0" borderId="3" xfId="0" applyBorder="1" applyAlignment="1">
      <alignment horizontal="left" indent="1"/>
    </xf>
    <xf numFmtId="0" fontId="5" fillId="4" borderId="3" xfId="0" applyFont="1" applyFill="1" applyBorder="1" applyAlignment="1">
      <alignment horizontal="center" vertical="center"/>
    </xf>
    <xf numFmtId="0" fontId="0" fillId="0" borderId="0" xfId="0" pivotButton="1"/>
    <xf numFmtId="0" fontId="0" fillId="0" borderId="0" xfId="0" applyAlignment="1">
      <alignment horizontal="left" indent="1"/>
    </xf>
    <xf numFmtId="168" fontId="7" fillId="5" borderId="3" xfId="1" applyNumberFormat="1" applyFont="1" applyFill="1" applyBorder="1" applyAlignment="1">
      <alignment horizontal="center" vertical="center"/>
    </xf>
    <xf numFmtId="0" fontId="8" fillId="0" borderId="0" xfId="0" applyFont="1"/>
    <xf numFmtId="167" fontId="8" fillId="0" borderId="0" xfId="0" applyNumberFormat="1" applyFont="1"/>
    <xf numFmtId="0" fontId="0" fillId="6" borderId="0" xfId="0" applyFill="1"/>
    <xf numFmtId="1" fontId="0" fillId="0" borderId="0" xfId="0" applyNumberFormat="1"/>
    <xf numFmtId="0" fontId="9" fillId="0" borderId="0" xfId="0" applyFont="1"/>
    <xf numFmtId="0" fontId="10" fillId="0" borderId="0" xfId="0" applyFont="1"/>
    <xf numFmtId="0" fontId="11" fillId="0" borderId="0" xfId="0" applyFont="1"/>
    <xf numFmtId="0" fontId="1" fillId="0" borderId="0" xfId="0" applyFont="1" applyAlignment="1">
      <alignment horizontal="center" vertical="center"/>
    </xf>
    <xf numFmtId="0" fontId="0" fillId="0" borderId="0" xfId="0" applyAlignment="1">
      <alignment horizontal="center" vertical="center"/>
    </xf>
    <xf numFmtId="0" fontId="7" fillId="0" borderId="4" xfId="0" applyFont="1" applyBorder="1" applyAlignment="1">
      <alignment horizontal="center"/>
    </xf>
    <xf numFmtId="0" fontId="7" fillId="0" borderId="4" xfId="0" applyFont="1" applyBorder="1" applyAlignment="1">
      <alignment horizontal="center" vertical="center"/>
    </xf>
  </cellXfs>
  <cellStyles count="2">
    <cellStyle name="Normal" xfId="0" builtinId="0"/>
    <cellStyle name="Percent" xfId="1" builtinId="5"/>
  </cellStyles>
  <dxfs count="9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numFmt numFmtId="165" formatCode="&quot;$&quot;#,##0.00"/>
    </dxf>
    <dxf>
      <numFmt numFmtId="165" formatCode="&quot;$&quot;#,##0.0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horizontal="center"/>
    </dxf>
    <dxf>
      <alignment vertical="center"/>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
    </dxf>
    <dxf>
      <numFmt numFmtId="167" formatCode="&quot;$&quot;#,##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
    </dxf>
    <dxf>
      <numFmt numFmtId="167" formatCode="&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6" formatCode="[$-F400]h:mm:ss\ AM/P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7" formatCode="&quot;$&quot;#,##0"/>
    </dxf>
    <dxf>
      <font>
        <b val="0"/>
        <i val="0"/>
        <strike val="0"/>
        <condense val="0"/>
        <extend val="0"/>
        <outline val="0"/>
        <shadow val="0"/>
        <u val="none"/>
        <vertAlign val="baseline"/>
        <sz val="11"/>
        <color theme="1"/>
        <name val="Calibri"/>
        <scheme val="minor"/>
      </font>
      <numFmt numFmtId="167" formatCode="&quot;$&quot;#,##0"/>
    </dxf>
    <dxf>
      <font>
        <b val="0"/>
        <i val="0"/>
        <strike val="0"/>
        <condense val="0"/>
        <extend val="0"/>
        <outline val="0"/>
        <shadow val="0"/>
        <u val="none"/>
        <vertAlign val="baseline"/>
        <sz val="11"/>
        <color theme="1"/>
        <name val="Calibri"/>
        <scheme val="minor"/>
      </font>
      <numFmt numFmtId="167" formatCode="&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minor"/>
      </font>
    </dxf>
    <dxf>
      <border outline="0">
        <top style="thin">
          <color indexed="64"/>
        </top>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none"/>
      </font>
      <fill>
        <patternFill patternType="solid">
          <fgColor indexed="64"/>
          <bgColor theme="5" tint="-0.249977111117893"/>
        </patternFill>
      </fill>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1C32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openxmlformats.org/officeDocument/2006/relationships/customXml" Target="../customXml/item3.xml"/><Relationship Id="rId47" Type="http://schemas.openxmlformats.org/officeDocument/2006/relationships/customXml" Target="../customXml/item8.xml"/><Relationship Id="rId63" Type="http://schemas.openxmlformats.org/officeDocument/2006/relationships/customXml" Target="../customXml/item24.xml"/><Relationship Id="rId68" Type="http://schemas.openxmlformats.org/officeDocument/2006/relationships/customXml" Target="../customXml/item29.xml"/><Relationship Id="rId84" Type="http://schemas.openxmlformats.org/officeDocument/2006/relationships/customXml" Target="../customXml/item45.xml"/><Relationship Id="rId16" Type="http://schemas.openxmlformats.org/officeDocument/2006/relationships/pivotCacheDefinition" Target="pivotCache/pivotCacheDefinition7.xml"/><Relationship Id="rId11" Type="http://schemas.openxmlformats.org/officeDocument/2006/relationships/pivotCacheDefinition" Target="pivotCache/pivotCacheDefinition2.xml"/><Relationship Id="rId32" Type="http://schemas.openxmlformats.org/officeDocument/2006/relationships/pivotCacheDefinition" Target="pivotCache/pivotCacheDefinition19.xml"/><Relationship Id="rId37" Type="http://schemas.openxmlformats.org/officeDocument/2006/relationships/sharedStrings" Target="sharedStrings.xml"/><Relationship Id="rId53" Type="http://schemas.openxmlformats.org/officeDocument/2006/relationships/customXml" Target="../customXml/item14.xml"/><Relationship Id="rId58" Type="http://schemas.openxmlformats.org/officeDocument/2006/relationships/customXml" Target="../customXml/item19.xml"/><Relationship Id="rId74" Type="http://schemas.openxmlformats.org/officeDocument/2006/relationships/customXml" Target="../customXml/item35.xml"/><Relationship Id="rId79" Type="http://schemas.openxmlformats.org/officeDocument/2006/relationships/customXml" Target="../customXml/item40.xml"/><Relationship Id="rId5" Type="http://schemas.openxmlformats.org/officeDocument/2006/relationships/worksheet" Target="worksheets/sheet5.xml"/><Relationship Id="rId61" Type="http://schemas.openxmlformats.org/officeDocument/2006/relationships/customXml" Target="../customXml/item22.xml"/><Relationship Id="rId82" Type="http://schemas.openxmlformats.org/officeDocument/2006/relationships/customXml" Target="../customXml/item43.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microsoft.com/office/2007/relationships/slicerCache" Target="slicerCaches/slicerCache3.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69" Type="http://schemas.openxmlformats.org/officeDocument/2006/relationships/customXml" Target="../customXml/item30.xml"/><Relationship Id="rId77" Type="http://schemas.openxmlformats.org/officeDocument/2006/relationships/customXml" Target="../customXml/item38.xml"/><Relationship Id="rId8" Type="http://schemas.openxmlformats.org/officeDocument/2006/relationships/worksheet" Target="worksheets/sheet8.xml"/><Relationship Id="rId51" Type="http://schemas.openxmlformats.org/officeDocument/2006/relationships/customXml" Target="../customXml/item12.xml"/><Relationship Id="rId72" Type="http://schemas.openxmlformats.org/officeDocument/2006/relationships/customXml" Target="../customXml/item33.xml"/><Relationship Id="rId80" Type="http://schemas.openxmlformats.org/officeDocument/2006/relationships/customXml" Target="../customXml/item41.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microsoft.com/office/2011/relationships/timelineCache" Target="timelineCaches/timelineCache1.xml"/><Relationship Id="rId38" Type="http://schemas.openxmlformats.org/officeDocument/2006/relationships/powerPivotData" Target="model/item.data"/><Relationship Id="rId46" Type="http://schemas.openxmlformats.org/officeDocument/2006/relationships/customXml" Target="../customXml/item7.xml"/><Relationship Id="rId59" Type="http://schemas.openxmlformats.org/officeDocument/2006/relationships/customXml" Target="../customXml/item20.xml"/><Relationship Id="rId67" Type="http://schemas.openxmlformats.org/officeDocument/2006/relationships/customXml" Target="../customXml/item28.xml"/><Relationship Id="rId20" Type="http://schemas.openxmlformats.org/officeDocument/2006/relationships/pivotCacheDefinition" Target="pivotCache/pivotCacheDefinition11.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70" Type="http://schemas.openxmlformats.org/officeDocument/2006/relationships/customXml" Target="../customXml/item31.xml"/><Relationship Id="rId75" Type="http://schemas.openxmlformats.org/officeDocument/2006/relationships/customXml" Target="../customXml/item36.xml"/><Relationship Id="rId83" Type="http://schemas.openxmlformats.org/officeDocument/2006/relationships/customXml" Target="../customXml/item4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1.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pivotCacheDefinition" Target="pivotCache/pivotCacheDefinition1.xml"/><Relationship Id="rId31" Type="http://schemas.microsoft.com/office/2007/relationships/slicerCache" Target="slicerCaches/slicerCache4.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73" Type="http://schemas.openxmlformats.org/officeDocument/2006/relationships/customXml" Target="../customXml/item34.xml"/><Relationship Id="rId78" Type="http://schemas.openxmlformats.org/officeDocument/2006/relationships/customXml" Target="../customXml/item39.xml"/><Relationship Id="rId81" Type="http://schemas.openxmlformats.org/officeDocument/2006/relationships/customXml" Target="../customXml/item4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alcChain" Target="calcChain.xml"/><Relationship Id="rId34" Type="http://schemas.openxmlformats.org/officeDocument/2006/relationships/theme" Target="theme/theme1.xml"/><Relationship Id="rId50" Type="http://schemas.openxmlformats.org/officeDocument/2006/relationships/customXml" Target="../customXml/item11.xml"/><Relationship Id="rId55" Type="http://schemas.openxmlformats.org/officeDocument/2006/relationships/customXml" Target="../customXml/item16.xml"/><Relationship Id="rId76" Type="http://schemas.openxmlformats.org/officeDocument/2006/relationships/customXml" Target="../customXml/item37.xml"/><Relationship Id="rId7" Type="http://schemas.openxmlformats.org/officeDocument/2006/relationships/worksheet" Target="worksheets/sheet7.xml"/><Relationship Id="rId71" Type="http://schemas.openxmlformats.org/officeDocument/2006/relationships/customXml" Target="../customXml/item32.xml"/><Relationship Id="rId2" Type="http://schemas.openxmlformats.org/officeDocument/2006/relationships/worksheet" Target="worksheets/sheet2.xml"/><Relationship Id="rId29" Type="http://schemas.microsoft.com/office/2007/relationships/slicerCache" Target="slicerCaches/slicerCache2.xml"/><Relationship Id="rId24" Type="http://schemas.openxmlformats.org/officeDocument/2006/relationships/pivotCacheDefinition" Target="pivotCache/pivotCacheDefinition15.xml"/><Relationship Id="rId40" Type="http://schemas.openxmlformats.org/officeDocument/2006/relationships/customXml" Target="../customXml/item1.xml"/><Relationship Id="rId45" Type="http://schemas.openxmlformats.org/officeDocument/2006/relationships/customXml" Target="../customXml/item6.xml"/><Relationship Id="rId66"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.xlsx]PIVOTS+Visualization!PivotTable7</c:name>
    <c:fmtId val="2"/>
  </c:pivotSource>
  <c:chart>
    <c:title>
      <c:tx>
        <c:rich>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r>
              <a:rPr lang="en-US" sz="2400" b="1"/>
              <a:t>Sales</a:t>
            </a:r>
            <a:r>
              <a:rPr lang="en-US" sz="2400" b="1" baseline="0"/>
              <a:t> by Time</a:t>
            </a:r>
            <a:endParaRPr lang="en-US" sz="2400" b="1"/>
          </a:p>
        </c:rich>
      </c:tx>
      <c:overlay val="0"/>
      <c:spPr>
        <a:noFill/>
        <a:ln>
          <a:noFill/>
        </a:ln>
        <a:effectLst/>
      </c:spPr>
      <c:txPr>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1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'PIVOTS+Visualization'!$C$39</c:f>
              <c:strCache>
                <c:ptCount val="1"/>
                <c:pt idx="0">
                  <c:v>Total</c:v>
                </c:pt>
              </c:strCache>
            </c:strRef>
          </c:tx>
          <c:spPr>
            <a:ln w="28575" cap="rnd">
              <a:solidFill>
                <a:schemeClr val="accent1"/>
              </a:solidFill>
              <a:round/>
            </a:ln>
            <a:effectLst/>
          </c:spPr>
          <c:marker>
            <c:symbol val="none"/>
          </c:marker>
          <c:cat>
            <c:multiLvlStrRef>
              <c:f>'PIVOTS+Visualization'!$B$40:$B$68</c:f>
              <c:multiLvlStrCache>
                <c:ptCount val="25"/>
                <c:lvl>
                  <c:pt idx="0">
                    <c:v>10</c:v>
                  </c:pt>
                  <c:pt idx="1">
                    <c:v>11</c:v>
                  </c:pt>
                  <c:pt idx="2">
                    <c:v>12</c:v>
                  </c:pt>
                  <c:pt idx="3">
                    <c:v>1</c:v>
                  </c:pt>
                  <c:pt idx="4">
                    <c:v>2</c:v>
                  </c:pt>
                  <c:pt idx="5">
                    <c:v>3</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lvl>
                <c:lvl>
                  <c:pt idx="0">
                    <c:v>2022</c:v>
                  </c:pt>
                  <c:pt idx="3">
                    <c:v>2023</c:v>
                  </c:pt>
                  <c:pt idx="15">
                    <c:v>2024</c:v>
                  </c:pt>
                </c:lvl>
              </c:multiLvlStrCache>
            </c:multiLvlStrRef>
          </c:cat>
          <c:val>
            <c:numRef>
              <c:f>'PIVOTS+Visualization'!$C$40:$C$68</c:f>
              <c:numCache>
                <c:formatCode>"$"#,##0</c:formatCode>
                <c:ptCount val="25"/>
                <c:pt idx="0">
                  <c:v>29676.988000000001</c:v>
                </c:pt>
                <c:pt idx="1">
                  <c:v>158179.16399999996</c:v>
                </c:pt>
                <c:pt idx="2">
                  <c:v>203852.26399999988</c:v>
                </c:pt>
                <c:pt idx="3">
                  <c:v>152544.85399999999</c:v>
                </c:pt>
                <c:pt idx="4">
                  <c:v>128812.59599999999</c:v>
                </c:pt>
                <c:pt idx="5">
                  <c:v>165973.05999999994</c:v>
                </c:pt>
                <c:pt idx="6">
                  <c:v>145501.66399999996</c:v>
                </c:pt>
                <c:pt idx="7">
                  <c:v>166102.74999999997</c:v>
                </c:pt>
                <c:pt idx="8">
                  <c:v>164133.90400000004</c:v>
                </c:pt>
                <c:pt idx="9">
                  <c:v>153796.05999999997</c:v>
                </c:pt>
                <c:pt idx="10">
                  <c:v>153906.76400000002</c:v>
                </c:pt>
                <c:pt idx="11">
                  <c:v>183518.47799999992</c:v>
                </c:pt>
                <c:pt idx="12">
                  <c:v>138572.36799999999</c:v>
                </c:pt>
                <c:pt idx="13">
                  <c:v>157471.66600000008</c:v>
                </c:pt>
                <c:pt idx="14">
                  <c:v>183690.67200000014</c:v>
                </c:pt>
                <c:pt idx="15">
                  <c:v>139408.56600000002</c:v>
                </c:pt>
                <c:pt idx="16">
                  <c:v>160207.65200000009</c:v>
                </c:pt>
                <c:pt idx="17">
                  <c:v>120945.88</c:v>
                </c:pt>
                <c:pt idx="18">
                  <c:v>151344.62200000006</c:v>
                </c:pt>
                <c:pt idx="19">
                  <c:v>169753.09999999995</c:v>
                </c:pt>
                <c:pt idx="20">
                  <c:v>183989.234</c:v>
                </c:pt>
                <c:pt idx="21">
                  <c:v>154401.52200000003</c:v>
                </c:pt>
                <c:pt idx="22">
                  <c:v>169967.5560000001</c:v>
                </c:pt>
                <c:pt idx="23">
                  <c:v>132593.16400000008</c:v>
                </c:pt>
                <c:pt idx="24">
                  <c:v>137009.94999999998</c:v>
                </c:pt>
              </c:numCache>
            </c:numRef>
          </c:val>
          <c:smooth val="0"/>
          <c:extLst>
            <c:ext xmlns:c16="http://schemas.microsoft.com/office/drawing/2014/chart" uri="{C3380CC4-5D6E-409C-BE32-E72D297353CC}">
              <c16:uniqueId val="{00000000-B99E-46B2-BC84-C738CF398371}"/>
            </c:ext>
          </c:extLst>
        </c:ser>
        <c:dLbls>
          <c:showLegendKey val="0"/>
          <c:showVal val="0"/>
          <c:showCatName val="0"/>
          <c:showSerName val="0"/>
          <c:showPercent val="0"/>
          <c:showBubbleSize val="0"/>
        </c:dLbls>
        <c:smooth val="0"/>
        <c:axId val="1493860768"/>
        <c:axId val="1493862208"/>
      </c:lineChart>
      <c:catAx>
        <c:axId val="149386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crossAx val="1493862208"/>
        <c:crosses val="autoZero"/>
        <c:auto val="1"/>
        <c:lblAlgn val="ctr"/>
        <c:lblOffset val="100"/>
        <c:noMultiLvlLbl val="0"/>
      </c:catAx>
      <c:valAx>
        <c:axId val="1493862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crossAx val="149386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11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.xlsx]PIVOTS+Visualization!PivotTable4</c:name>
    <c:fmtId val="2"/>
  </c:pivotSource>
  <c:chart>
    <c:title>
      <c:tx>
        <c:rich>
          <a:bodyPr rot="0" spcFirstLastPara="1" vertOverflow="ellipsis" vert="horz" wrap="square" anchor="ctr" anchorCtr="1"/>
          <a:lstStyle/>
          <a:p>
            <a:pPr algn="ctr" rtl="0">
              <a:defRPr lang="en-US" sz="1560" b="0" i="0" u="none" strike="noStrike" kern="1200" spc="0" baseline="0">
                <a:solidFill>
                  <a:schemeClr val="tx1"/>
                </a:solidFill>
                <a:latin typeface="+mn-lt"/>
                <a:ea typeface="+mn-ea"/>
                <a:cs typeface="+mn-cs"/>
              </a:defRPr>
            </a:pPr>
            <a:r>
              <a:rPr lang="en-US" sz="2000" b="1"/>
              <a:t>Top 2 customers by total sales</a:t>
            </a:r>
          </a:p>
          <a:p>
            <a:pPr algn="ctr" rtl="0">
              <a:defRPr/>
            </a:pPr>
            <a:endParaRPr lang="en-US"/>
          </a:p>
        </c:rich>
      </c:tx>
      <c:overlay val="0"/>
      <c:spPr>
        <a:noFill/>
        <a:ln>
          <a:noFill/>
        </a:ln>
        <a:effectLst/>
      </c:spPr>
      <c:txPr>
        <a:bodyPr rot="0" spcFirstLastPara="1" vertOverflow="ellipsis" vert="horz" wrap="square" anchor="ctr" anchorCtr="1"/>
        <a:lstStyle/>
        <a:p>
          <a:pPr algn="ctr" rtl="0">
            <a:defRPr lang="en-US" sz="15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3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'PIVOTS+Visualization'!$G$15</c:f>
              <c:strCache>
                <c:ptCount val="1"/>
                <c:pt idx="0">
                  <c:v>Total</c:v>
                </c:pt>
              </c:strCache>
            </c:strRef>
          </c:tx>
          <c:spPr>
            <a:solidFill>
              <a:schemeClr val="accent1"/>
            </a:solidFill>
            <a:ln>
              <a:noFill/>
            </a:ln>
            <a:effectLst/>
          </c:spPr>
          <c:invertIfNegative val="0"/>
          <c:cat>
            <c:strRef>
              <c:f>'PIVOTS+Visualization'!$F$16:$F$17</c:f>
              <c:strCache>
                <c:ptCount val="2"/>
                <c:pt idx="0">
                  <c:v>Adrian Petrescu</c:v>
                </c:pt>
                <c:pt idx="1">
                  <c:v>Alexandru Petrescu</c:v>
                </c:pt>
              </c:strCache>
            </c:strRef>
          </c:cat>
          <c:val>
            <c:numRef>
              <c:f>'PIVOTS+Visualization'!$G$16:$G$17</c:f>
              <c:numCache>
                <c:formatCode>"$"#,##0</c:formatCode>
                <c:ptCount val="2"/>
                <c:pt idx="0">
                  <c:v>3805354.4979999973</c:v>
                </c:pt>
                <c:pt idx="1">
                  <c:v>3805354.4979999973</c:v>
                </c:pt>
              </c:numCache>
            </c:numRef>
          </c:val>
          <c:extLst>
            <c:ext xmlns:c16="http://schemas.microsoft.com/office/drawing/2014/chart" uri="{C3380CC4-5D6E-409C-BE32-E72D297353CC}">
              <c16:uniqueId val="{00000000-0717-4885-A8F7-A85BF90ED3FC}"/>
            </c:ext>
          </c:extLst>
        </c:ser>
        <c:dLbls>
          <c:showLegendKey val="0"/>
          <c:showVal val="0"/>
          <c:showCatName val="0"/>
          <c:showSerName val="0"/>
          <c:showPercent val="0"/>
          <c:showBubbleSize val="0"/>
        </c:dLbls>
        <c:gapWidth val="219"/>
        <c:overlap val="-27"/>
        <c:axId val="1434389504"/>
        <c:axId val="1434374144"/>
      </c:barChart>
      <c:catAx>
        <c:axId val="143438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en-US"/>
          </a:p>
        </c:txPr>
        <c:crossAx val="1434374144"/>
        <c:crosses val="autoZero"/>
        <c:auto val="1"/>
        <c:lblAlgn val="ctr"/>
        <c:lblOffset val="100"/>
        <c:noMultiLvlLbl val="0"/>
      </c:catAx>
      <c:valAx>
        <c:axId val="1434374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en-US"/>
          </a:p>
        </c:txPr>
        <c:crossAx val="143438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3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.xlsx]PIVOTS+Visualization!PivotTable3</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332" b="0" i="0" u="none" strike="noStrike" kern="1200" spc="0" baseline="0">
                <a:solidFill>
                  <a:srgbClr val="000000"/>
                </a:solidFill>
                <a:latin typeface="+mn-lt"/>
                <a:ea typeface="+mn-ea"/>
                <a:cs typeface="+mn-cs"/>
              </a:defRPr>
            </a:pPr>
            <a:r>
              <a:rPr lang="en-US" sz="2000" b="1" u="none" strike="noStrike">
                <a:effectLst/>
              </a:rPr>
              <a:t>Top 2 regions by total sales</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332"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1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'PIVOTS+Visualization'!$G$9</c:f>
              <c:strCache>
                <c:ptCount val="1"/>
                <c:pt idx="0">
                  <c:v>Total</c:v>
                </c:pt>
              </c:strCache>
            </c:strRef>
          </c:tx>
          <c:spPr>
            <a:solidFill>
              <a:schemeClr val="accent1"/>
            </a:solidFill>
            <a:ln>
              <a:noFill/>
            </a:ln>
            <a:effectLst/>
          </c:spPr>
          <c:invertIfNegative val="0"/>
          <c:cat>
            <c:strRef>
              <c:f>'PIVOTS+Visualization'!$F$10:$F$11</c:f>
              <c:strCache>
                <c:ptCount val="2"/>
                <c:pt idx="0">
                  <c:v>Brăila</c:v>
                </c:pt>
                <c:pt idx="1">
                  <c:v>Târgu Mureș</c:v>
                </c:pt>
              </c:strCache>
            </c:strRef>
          </c:cat>
          <c:val>
            <c:numRef>
              <c:f>'PIVOTS+Visualization'!$G$10:$G$11</c:f>
              <c:numCache>
                <c:formatCode>"$"#,##0</c:formatCode>
                <c:ptCount val="2"/>
                <c:pt idx="0">
                  <c:v>790392.81199999992</c:v>
                </c:pt>
                <c:pt idx="1">
                  <c:v>776336.55000000016</c:v>
                </c:pt>
              </c:numCache>
            </c:numRef>
          </c:val>
          <c:extLst>
            <c:ext xmlns:c16="http://schemas.microsoft.com/office/drawing/2014/chart" uri="{C3380CC4-5D6E-409C-BE32-E72D297353CC}">
              <c16:uniqueId val="{00000000-E26D-43D5-A8CB-74600BCB9062}"/>
            </c:ext>
          </c:extLst>
        </c:ser>
        <c:dLbls>
          <c:showLegendKey val="0"/>
          <c:showVal val="0"/>
          <c:showCatName val="0"/>
          <c:showSerName val="0"/>
          <c:showPercent val="0"/>
          <c:showBubbleSize val="0"/>
        </c:dLbls>
        <c:gapWidth val="219"/>
        <c:overlap val="-27"/>
        <c:axId val="1225373584"/>
        <c:axId val="1225375504"/>
      </c:barChart>
      <c:catAx>
        <c:axId val="122537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en-US"/>
          </a:p>
        </c:txPr>
        <c:crossAx val="1225375504"/>
        <c:crosses val="autoZero"/>
        <c:auto val="1"/>
        <c:lblAlgn val="ctr"/>
        <c:lblOffset val="100"/>
        <c:noMultiLvlLbl val="0"/>
      </c:catAx>
      <c:valAx>
        <c:axId val="1225375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en-US"/>
          </a:p>
        </c:txPr>
        <c:crossAx val="122537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11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'PIVOTS+Visualization'!$C$39</c:f>
              <c:strCache>
                <c:ptCount val="1"/>
                <c:pt idx="0">
                  <c:v>Total</c:v>
                </c:pt>
              </c:strCache>
            </c:strRef>
          </c:tx>
          <c:spPr>
            <a:ln w="28575" cap="rnd">
              <a:solidFill>
                <a:schemeClr val="accent1"/>
              </a:solidFill>
              <a:round/>
            </a:ln>
            <a:effectLst/>
          </c:spPr>
          <c:marker>
            <c:symbol val="none"/>
          </c:marker>
          <c:cat>
            <c:multiLvlStrRef>
              <c:f>'PIVOTS+Visualization'!$B$40:$B$68</c:f>
              <c:multiLvlStrCache>
                <c:ptCount val="25"/>
                <c:lvl>
                  <c:pt idx="0">
                    <c:v>10</c:v>
                  </c:pt>
                  <c:pt idx="1">
                    <c:v>11</c:v>
                  </c:pt>
                  <c:pt idx="2">
                    <c:v>12</c:v>
                  </c:pt>
                  <c:pt idx="3">
                    <c:v>1</c:v>
                  </c:pt>
                  <c:pt idx="4">
                    <c:v>2</c:v>
                  </c:pt>
                  <c:pt idx="5">
                    <c:v>3</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lvl>
                <c:lvl>
                  <c:pt idx="0">
                    <c:v>2022</c:v>
                  </c:pt>
                  <c:pt idx="3">
                    <c:v>2023</c:v>
                  </c:pt>
                  <c:pt idx="15">
                    <c:v>2024</c:v>
                  </c:pt>
                </c:lvl>
              </c:multiLvlStrCache>
            </c:multiLvlStrRef>
          </c:cat>
          <c:val>
            <c:numRef>
              <c:f>'PIVOTS+Visualization'!$C$40:$C$68</c:f>
              <c:numCache>
                <c:formatCode>"$"#,##0</c:formatCode>
                <c:ptCount val="25"/>
                <c:pt idx="0">
                  <c:v>29676.988000000001</c:v>
                </c:pt>
                <c:pt idx="1">
                  <c:v>158179.16399999996</c:v>
                </c:pt>
                <c:pt idx="2">
                  <c:v>203852.26399999988</c:v>
                </c:pt>
                <c:pt idx="3">
                  <c:v>152544.85399999999</c:v>
                </c:pt>
                <c:pt idx="4">
                  <c:v>128812.59599999999</c:v>
                </c:pt>
                <c:pt idx="5">
                  <c:v>165973.05999999994</c:v>
                </c:pt>
                <c:pt idx="6">
                  <c:v>145501.66399999996</c:v>
                </c:pt>
                <c:pt idx="7">
                  <c:v>166102.74999999997</c:v>
                </c:pt>
                <c:pt idx="8">
                  <c:v>164133.90400000004</c:v>
                </c:pt>
                <c:pt idx="9">
                  <c:v>153796.05999999997</c:v>
                </c:pt>
                <c:pt idx="10">
                  <c:v>153906.76400000002</c:v>
                </c:pt>
                <c:pt idx="11">
                  <c:v>183518.47799999992</c:v>
                </c:pt>
                <c:pt idx="12">
                  <c:v>138572.36799999999</c:v>
                </c:pt>
                <c:pt idx="13">
                  <c:v>157471.66600000008</c:v>
                </c:pt>
                <c:pt idx="14">
                  <c:v>183690.67200000014</c:v>
                </c:pt>
                <c:pt idx="15">
                  <c:v>139408.56600000002</c:v>
                </c:pt>
                <c:pt idx="16">
                  <c:v>160207.65200000009</c:v>
                </c:pt>
                <c:pt idx="17">
                  <c:v>120945.88</c:v>
                </c:pt>
                <c:pt idx="18">
                  <c:v>151344.62200000006</c:v>
                </c:pt>
                <c:pt idx="19">
                  <c:v>169753.09999999995</c:v>
                </c:pt>
                <c:pt idx="20">
                  <c:v>183989.234</c:v>
                </c:pt>
                <c:pt idx="21">
                  <c:v>154401.52200000003</c:v>
                </c:pt>
                <c:pt idx="22">
                  <c:v>169967.5560000001</c:v>
                </c:pt>
                <c:pt idx="23">
                  <c:v>132593.16400000008</c:v>
                </c:pt>
                <c:pt idx="24">
                  <c:v>137009.94999999998</c:v>
                </c:pt>
              </c:numCache>
            </c:numRef>
          </c:val>
          <c:smooth val="0"/>
          <c:extLst>
            <c:ext xmlns:c16="http://schemas.microsoft.com/office/drawing/2014/chart" uri="{C3380CC4-5D6E-409C-BE32-E72D297353CC}">
              <c16:uniqueId val="{00000000-BFCF-428F-AC52-9CDEDA4D9D09}"/>
            </c:ext>
          </c:extLst>
        </c:ser>
        <c:dLbls>
          <c:showLegendKey val="0"/>
          <c:showVal val="0"/>
          <c:showCatName val="0"/>
          <c:showSerName val="0"/>
          <c:showPercent val="0"/>
          <c:showBubbleSize val="0"/>
        </c:dLbls>
        <c:smooth val="0"/>
        <c:axId val="1493860768"/>
        <c:axId val="1493862208"/>
      </c:lineChart>
      <c:catAx>
        <c:axId val="149386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62208"/>
        <c:crosses val="autoZero"/>
        <c:auto val="1"/>
        <c:lblAlgn val="ctr"/>
        <c:lblOffset val="100"/>
        <c:noMultiLvlLbl val="0"/>
      </c:catAx>
      <c:valAx>
        <c:axId val="1493862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86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'PIVOTS+Visualization'!$H$42</c:f>
              <c:strCache>
                <c:ptCount val="1"/>
                <c:pt idx="0">
                  <c:v>Total</c:v>
                </c:pt>
              </c:strCache>
            </c:strRef>
          </c:tx>
          <c:spPr>
            <a:solidFill>
              <a:schemeClr val="accent1"/>
            </a:solidFill>
            <a:ln>
              <a:noFill/>
            </a:ln>
            <a:effectLst/>
          </c:spPr>
          <c:invertIfNegative val="0"/>
          <c:cat>
            <c:strRef>
              <c:f>'PIVOTS+Visualization'!$G$43:$G$67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'PIVOTS+Visualization'!$H$43:$H$67</c:f>
              <c:numCache>
                <c:formatCode>"$"#,##0</c:formatCode>
                <c:ptCount val="24"/>
                <c:pt idx="0">
                  <c:v>136853.61800000002</c:v>
                </c:pt>
                <c:pt idx="1">
                  <c:v>160594.65399999998</c:v>
                </c:pt>
                <c:pt idx="2">
                  <c:v>121862.246</c:v>
                </c:pt>
                <c:pt idx="3">
                  <c:v>175387.98200000005</c:v>
                </c:pt>
                <c:pt idx="4">
                  <c:v>183414.5940000001</c:v>
                </c:pt>
                <c:pt idx="5">
                  <c:v>162666.04199999996</c:v>
                </c:pt>
                <c:pt idx="6">
                  <c:v>161233.49000000005</c:v>
                </c:pt>
                <c:pt idx="7">
                  <c:v>175773.86199999999</c:v>
                </c:pt>
                <c:pt idx="8">
                  <c:v>176974.46800000005</c:v>
                </c:pt>
                <c:pt idx="9">
                  <c:v>143419.32</c:v>
                </c:pt>
                <c:pt idx="10">
                  <c:v>150451.86199999999</c:v>
                </c:pt>
                <c:pt idx="11">
                  <c:v>156366.56200000009</c:v>
                </c:pt>
                <c:pt idx="12">
                  <c:v>174757.02200000003</c:v>
                </c:pt>
                <c:pt idx="13">
                  <c:v>134112.37400000001</c:v>
                </c:pt>
                <c:pt idx="14">
                  <c:v>172847.53199999995</c:v>
                </c:pt>
                <c:pt idx="15">
                  <c:v>141681.27600000001</c:v>
                </c:pt>
                <c:pt idx="16">
                  <c:v>189480.60999999996</c:v>
                </c:pt>
                <c:pt idx="17">
                  <c:v>159967.12600000002</c:v>
                </c:pt>
                <c:pt idx="18">
                  <c:v>151111.55400000006</c:v>
                </c:pt>
                <c:pt idx="19">
                  <c:v>130279.864</c:v>
                </c:pt>
                <c:pt idx="20">
                  <c:v>160182.72600000005</c:v>
                </c:pt>
                <c:pt idx="21">
                  <c:v>172690.14399999997</c:v>
                </c:pt>
                <c:pt idx="22">
                  <c:v>181961.42800000001</c:v>
                </c:pt>
                <c:pt idx="23">
                  <c:v>131284.14199999999</c:v>
                </c:pt>
              </c:numCache>
            </c:numRef>
          </c:val>
          <c:extLst>
            <c:ext xmlns:c16="http://schemas.microsoft.com/office/drawing/2014/chart" uri="{C3380CC4-5D6E-409C-BE32-E72D297353CC}">
              <c16:uniqueId val="{00000000-2B1D-4737-9FBB-7976DE194497}"/>
            </c:ext>
          </c:extLst>
        </c:ser>
        <c:dLbls>
          <c:showLegendKey val="0"/>
          <c:showVal val="0"/>
          <c:showCatName val="0"/>
          <c:showSerName val="0"/>
          <c:showPercent val="0"/>
          <c:showBubbleSize val="0"/>
        </c:dLbls>
        <c:gapWidth val="150"/>
        <c:axId val="645504896"/>
        <c:axId val="645507776"/>
      </c:barChart>
      <c:catAx>
        <c:axId val="6455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07776"/>
        <c:crosses val="autoZero"/>
        <c:auto val="1"/>
        <c:lblAlgn val="ctr"/>
        <c:lblOffset val="100"/>
        <c:noMultiLvlLbl val="0"/>
      </c:catAx>
      <c:valAx>
        <c:axId val="645507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'PIVOTS+Visualization'!$L$42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FA-40B3-9120-7A22BD7AC6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FA-40B3-9120-7A22BD7AC6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FA-40B3-9120-7A22BD7AC6B0}"/>
              </c:ext>
            </c:extLst>
          </c:dPt>
          <c:cat>
            <c:strRef>
              <c:f>'PIVOTS+Visualization'!$K$43:$K$46</c:f>
              <c:strCache>
                <c:ptCount val="3"/>
                <c:pt idx="0">
                  <c:v>Electronics</c:v>
                </c:pt>
                <c:pt idx="1">
                  <c:v>Kitchen Appliances</c:v>
                </c:pt>
                <c:pt idx="2">
                  <c:v>Sports</c:v>
                </c:pt>
              </c:strCache>
            </c:strRef>
          </c:cat>
          <c:val>
            <c:numRef>
              <c:f>'PIVOTS+Visualization'!$L$43:$L$46</c:f>
              <c:numCache>
                <c:formatCode>General</c:formatCode>
                <c:ptCount val="3"/>
                <c:pt idx="0">
                  <c:v>2285455.92</c:v>
                </c:pt>
                <c:pt idx="1">
                  <c:v>765034.13800000027</c:v>
                </c:pt>
                <c:pt idx="2">
                  <c:v>754864.44000000018</c:v>
                </c:pt>
              </c:numCache>
            </c:numRef>
          </c:val>
          <c:extLst>
            <c:ext xmlns:c16="http://schemas.microsoft.com/office/drawing/2014/chart" uri="{C3380CC4-5D6E-409C-BE32-E72D297353CC}">
              <c16:uniqueId val="{00000000-FFD8-46CC-887F-45D8975B055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'PIVOTS+Visualization'!$P$42</c:f>
              <c:strCache>
                <c:ptCount val="1"/>
                <c:pt idx="0">
                  <c:v>Total</c:v>
                </c:pt>
              </c:strCache>
            </c:strRef>
          </c:tx>
          <c:spPr>
            <a:ln w="28575" cap="rnd">
              <a:solidFill>
                <a:schemeClr val="accent1"/>
              </a:solidFill>
              <a:round/>
            </a:ln>
            <a:effectLst/>
          </c:spPr>
          <c:marker>
            <c:symbol val="none"/>
          </c:marker>
          <c:cat>
            <c:multiLvlStrRef>
              <c:f>'PIVOTS+Visualization'!$O$43:$O$71</c:f>
              <c:multiLvlStrCache>
                <c:ptCount val="25"/>
                <c:lvl>
                  <c:pt idx="0">
                    <c:v>10</c:v>
                  </c:pt>
                  <c:pt idx="1">
                    <c:v>11</c:v>
                  </c:pt>
                  <c:pt idx="2">
                    <c:v>12</c:v>
                  </c:pt>
                  <c:pt idx="3">
                    <c:v>1</c:v>
                  </c:pt>
                  <c:pt idx="4">
                    <c:v>2</c:v>
                  </c:pt>
                  <c:pt idx="5">
                    <c:v>3</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lvl>
                <c:lvl>
                  <c:pt idx="0">
                    <c:v>2022</c:v>
                  </c:pt>
                  <c:pt idx="3">
                    <c:v>2023</c:v>
                  </c:pt>
                  <c:pt idx="15">
                    <c:v>2024</c:v>
                  </c:pt>
                </c:lvl>
              </c:multiLvlStrCache>
            </c:multiLvlStrRef>
          </c:cat>
          <c:val>
            <c:numRef>
              <c:f>'PIVOTS+Visualization'!$P$43:$P$71</c:f>
              <c:numCache>
                <c:formatCode>"$"#,##0.00</c:formatCode>
                <c:ptCount val="25"/>
                <c:pt idx="0">
                  <c:v>6748.8341800000007</c:v>
                </c:pt>
                <c:pt idx="1">
                  <c:v>33975.563820000003</c:v>
                </c:pt>
                <c:pt idx="2">
                  <c:v>44805.000239999994</c:v>
                </c:pt>
                <c:pt idx="3">
                  <c:v>31557.493220000004</c:v>
                </c:pt>
                <c:pt idx="4">
                  <c:v>26504.757399999999</c:v>
                </c:pt>
                <c:pt idx="5">
                  <c:v>35685.523939999999</c:v>
                </c:pt>
                <c:pt idx="6">
                  <c:v>28046.144500000006</c:v>
                </c:pt>
                <c:pt idx="7">
                  <c:v>36903.329539999999</c:v>
                </c:pt>
                <c:pt idx="8">
                  <c:v>34095.068480000002</c:v>
                </c:pt>
                <c:pt idx="9">
                  <c:v>36239.087059999991</c:v>
                </c:pt>
                <c:pt idx="10">
                  <c:v>33315.814839999999</c:v>
                </c:pt>
                <c:pt idx="11">
                  <c:v>39171.485979999998</c:v>
                </c:pt>
                <c:pt idx="12">
                  <c:v>28910.366760000004</c:v>
                </c:pt>
                <c:pt idx="13">
                  <c:v>33090.423959999993</c:v>
                </c:pt>
                <c:pt idx="14">
                  <c:v>39326.599620000008</c:v>
                </c:pt>
                <c:pt idx="15">
                  <c:v>29581.158860000014</c:v>
                </c:pt>
                <c:pt idx="16">
                  <c:v>33860.364120000006</c:v>
                </c:pt>
                <c:pt idx="17">
                  <c:v>24628.023199999996</c:v>
                </c:pt>
                <c:pt idx="18">
                  <c:v>33074.03418000001</c:v>
                </c:pt>
                <c:pt idx="19">
                  <c:v>35058.497320000009</c:v>
                </c:pt>
                <c:pt idx="20">
                  <c:v>38181.940280000017</c:v>
                </c:pt>
                <c:pt idx="21">
                  <c:v>33348.734539999998</c:v>
                </c:pt>
                <c:pt idx="22">
                  <c:v>35333.907400000011</c:v>
                </c:pt>
                <c:pt idx="23">
                  <c:v>28808.869320000016</c:v>
                </c:pt>
                <c:pt idx="24">
                  <c:v>28420.069920000009</c:v>
                </c:pt>
              </c:numCache>
            </c:numRef>
          </c:val>
          <c:smooth val="0"/>
          <c:extLst>
            <c:ext xmlns:c16="http://schemas.microsoft.com/office/drawing/2014/chart" uri="{C3380CC4-5D6E-409C-BE32-E72D297353CC}">
              <c16:uniqueId val="{00000000-245B-4339-ABFA-51479035F90A}"/>
            </c:ext>
          </c:extLst>
        </c:ser>
        <c:dLbls>
          <c:showLegendKey val="0"/>
          <c:showVal val="0"/>
          <c:showCatName val="0"/>
          <c:showSerName val="0"/>
          <c:showPercent val="0"/>
          <c:showBubbleSize val="0"/>
        </c:dLbls>
        <c:smooth val="0"/>
        <c:axId val="1487085632"/>
        <c:axId val="910220016"/>
      </c:lineChart>
      <c:catAx>
        <c:axId val="148708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220016"/>
        <c:crosses val="autoZero"/>
        <c:auto val="1"/>
        <c:lblAlgn val="ctr"/>
        <c:lblOffset val="100"/>
        <c:noMultiLvlLbl val="0"/>
      </c:catAx>
      <c:valAx>
        <c:axId val="910220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08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'PIVOTS+Visualization'!$L$55</c:f>
              <c:strCache>
                <c:ptCount val="1"/>
                <c:pt idx="0">
                  <c:v>Sum of Total_Sales</c:v>
                </c:pt>
              </c:strCache>
            </c:strRef>
          </c:tx>
          <c:spPr>
            <a:solidFill>
              <a:schemeClr val="accent1"/>
            </a:solidFill>
            <a:ln>
              <a:noFill/>
            </a:ln>
            <a:effectLst/>
          </c:spPr>
          <c:invertIfNegative val="0"/>
          <c:cat>
            <c:strRef>
              <c:f>'PIVOTS+Visualization'!$K$56:$K$61</c:f>
              <c:strCache>
                <c:ptCount val="5"/>
                <c:pt idx="0">
                  <c:v>Brăila</c:v>
                </c:pt>
                <c:pt idx="1">
                  <c:v>Craiova</c:v>
                </c:pt>
                <c:pt idx="2">
                  <c:v>Galați</c:v>
                </c:pt>
                <c:pt idx="3">
                  <c:v>Ploiești</c:v>
                </c:pt>
                <c:pt idx="4">
                  <c:v>Târgu Mureș</c:v>
                </c:pt>
              </c:strCache>
            </c:strRef>
          </c:cat>
          <c:val>
            <c:numRef>
              <c:f>'PIVOTS+Visualization'!$L$56:$L$61</c:f>
              <c:numCache>
                <c:formatCode>General</c:formatCode>
                <c:ptCount val="5"/>
                <c:pt idx="0">
                  <c:v>790392.81199999992</c:v>
                </c:pt>
                <c:pt idx="1">
                  <c:v>754452.62200000009</c:v>
                </c:pt>
                <c:pt idx="2">
                  <c:v>751517.46999999962</c:v>
                </c:pt>
                <c:pt idx="3">
                  <c:v>732655.04400000011</c:v>
                </c:pt>
                <c:pt idx="4">
                  <c:v>776336.55000000016</c:v>
                </c:pt>
              </c:numCache>
            </c:numRef>
          </c:val>
          <c:extLst>
            <c:ext xmlns:c16="http://schemas.microsoft.com/office/drawing/2014/chart" uri="{C3380CC4-5D6E-409C-BE32-E72D297353CC}">
              <c16:uniqueId val="{00000000-D3C4-43F4-A138-3D554C6230EE}"/>
            </c:ext>
          </c:extLst>
        </c:ser>
        <c:ser>
          <c:idx val="1"/>
          <c:order val="1"/>
          <c:tx>
            <c:strRef>
              <c:f>'PIVOTS+Visualization'!$M$55</c:f>
              <c:strCache>
                <c:ptCount val="1"/>
                <c:pt idx="0">
                  <c:v>Sum of Return</c:v>
                </c:pt>
              </c:strCache>
            </c:strRef>
          </c:tx>
          <c:spPr>
            <a:solidFill>
              <a:schemeClr val="accent2"/>
            </a:solidFill>
            <a:ln>
              <a:noFill/>
            </a:ln>
            <a:effectLst/>
          </c:spPr>
          <c:invertIfNegative val="0"/>
          <c:cat>
            <c:strRef>
              <c:f>'PIVOTS+Visualization'!$K$56:$K$61</c:f>
              <c:strCache>
                <c:ptCount val="5"/>
                <c:pt idx="0">
                  <c:v>Brăila</c:v>
                </c:pt>
                <c:pt idx="1">
                  <c:v>Craiova</c:v>
                </c:pt>
                <c:pt idx="2">
                  <c:v>Galați</c:v>
                </c:pt>
                <c:pt idx="3">
                  <c:v>Ploiești</c:v>
                </c:pt>
                <c:pt idx="4">
                  <c:v>Târgu Mureș</c:v>
                </c:pt>
              </c:strCache>
            </c:strRef>
          </c:cat>
          <c:val>
            <c:numRef>
              <c:f>'PIVOTS+Visualization'!$M$56:$M$61</c:f>
              <c:numCache>
                <c:formatCode>General</c:formatCode>
                <c:ptCount val="5"/>
                <c:pt idx="0">
                  <c:v>125311.36199999999</c:v>
                </c:pt>
                <c:pt idx="1">
                  <c:v>153447.00799999997</c:v>
                </c:pt>
                <c:pt idx="2">
                  <c:v>156375.89000000001</c:v>
                </c:pt>
                <c:pt idx="3">
                  <c:v>143475.66200000001</c:v>
                </c:pt>
                <c:pt idx="4">
                  <c:v>146096.58800000008</c:v>
                </c:pt>
              </c:numCache>
            </c:numRef>
          </c:val>
          <c:extLst>
            <c:ext xmlns:c16="http://schemas.microsoft.com/office/drawing/2014/chart" uri="{C3380CC4-5D6E-409C-BE32-E72D297353CC}">
              <c16:uniqueId val="{00000001-D3C4-43F4-A138-3D554C6230EE}"/>
            </c:ext>
          </c:extLst>
        </c:ser>
        <c:dLbls>
          <c:showLegendKey val="0"/>
          <c:showVal val="0"/>
          <c:showCatName val="0"/>
          <c:showSerName val="0"/>
          <c:showPercent val="0"/>
          <c:showBubbleSize val="0"/>
        </c:dLbls>
        <c:gapWidth val="219"/>
        <c:overlap val="-27"/>
        <c:axId val="1041619872"/>
        <c:axId val="1041620352"/>
      </c:barChart>
      <c:catAx>
        <c:axId val="104161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20352"/>
        <c:crosses val="autoZero"/>
        <c:auto val="1"/>
        <c:lblAlgn val="ctr"/>
        <c:lblOffset val="100"/>
        <c:noMultiLvlLbl val="0"/>
      </c:catAx>
      <c:valAx>
        <c:axId val="104162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1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'PIVOTS+Visualization'!$C$2</c:f>
              <c:strCache>
                <c:ptCount val="1"/>
                <c:pt idx="0">
                  <c:v>Total</c:v>
                </c:pt>
              </c:strCache>
            </c:strRef>
          </c:tx>
          <c:spPr>
            <a:solidFill>
              <a:schemeClr val="accent1"/>
            </a:solidFill>
            <a:ln>
              <a:noFill/>
            </a:ln>
            <a:effectLst/>
          </c:spPr>
          <c:invertIfNegative val="0"/>
          <c:cat>
            <c:strRef>
              <c:f>'PIVOTS+Visualization'!$B$3:$B$9</c:f>
              <c:strCache>
                <c:ptCount val="7"/>
                <c:pt idx="0">
                  <c:v>Friday</c:v>
                </c:pt>
                <c:pt idx="1">
                  <c:v>Monday</c:v>
                </c:pt>
                <c:pt idx="2">
                  <c:v>Saturday</c:v>
                </c:pt>
                <c:pt idx="3">
                  <c:v>Sunday</c:v>
                </c:pt>
                <c:pt idx="4">
                  <c:v>Thursday</c:v>
                </c:pt>
                <c:pt idx="5">
                  <c:v>Tuesday</c:v>
                </c:pt>
                <c:pt idx="6">
                  <c:v>Wednesday</c:v>
                </c:pt>
              </c:strCache>
            </c:strRef>
          </c:cat>
          <c:val>
            <c:numRef>
              <c:f>'PIVOTS+Visualization'!$C$3:$C$9</c:f>
              <c:numCache>
                <c:formatCode>"$"#,##0</c:formatCode>
                <c:ptCount val="7"/>
                <c:pt idx="0">
                  <c:v>560584.75000000012</c:v>
                </c:pt>
                <c:pt idx="1">
                  <c:v>453159.8719999998</c:v>
                </c:pt>
                <c:pt idx="2">
                  <c:v>572166.49599999969</c:v>
                </c:pt>
                <c:pt idx="3">
                  <c:v>498416.60000000027</c:v>
                </c:pt>
                <c:pt idx="4">
                  <c:v>593086.91200000001</c:v>
                </c:pt>
                <c:pt idx="5">
                  <c:v>545283.48599999992</c:v>
                </c:pt>
                <c:pt idx="6">
                  <c:v>582656.3820000001</c:v>
                </c:pt>
              </c:numCache>
            </c:numRef>
          </c:val>
          <c:extLst>
            <c:ext xmlns:c16="http://schemas.microsoft.com/office/drawing/2014/chart" uri="{C3380CC4-5D6E-409C-BE32-E72D297353CC}">
              <c16:uniqueId val="{00000000-7EC4-41B3-B4D6-916D20D5C75B}"/>
            </c:ext>
          </c:extLst>
        </c:ser>
        <c:dLbls>
          <c:showLegendKey val="0"/>
          <c:showVal val="0"/>
          <c:showCatName val="0"/>
          <c:showSerName val="0"/>
          <c:showPercent val="0"/>
          <c:showBubbleSize val="0"/>
        </c:dLbls>
        <c:gapWidth val="219"/>
        <c:overlap val="-27"/>
        <c:axId val="1182455488"/>
        <c:axId val="1182444928"/>
      </c:barChart>
      <c:catAx>
        <c:axId val="118245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44928"/>
        <c:crosses val="autoZero"/>
        <c:auto val="1"/>
        <c:lblAlgn val="ctr"/>
        <c:lblOffset val="100"/>
        <c:noMultiLvlLbl val="0"/>
      </c:catAx>
      <c:valAx>
        <c:axId val="1182444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5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'PIVOTS+Visualization'!$C$13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50-4854-87BA-F30688DA6A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50-4854-87BA-F30688DA6A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50-4854-87BA-F30688DA6A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50-4854-87BA-F30688DA6A8D}"/>
              </c:ext>
            </c:extLst>
          </c:dPt>
          <c:cat>
            <c:strRef>
              <c:f>'PIVOTS+Visualization'!$B$14:$B$17</c:f>
              <c:strCache>
                <c:ptCount val="4"/>
                <c:pt idx="0">
                  <c:v>afternoon</c:v>
                </c:pt>
                <c:pt idx="1">
                  <c:v>evening</c:v>
                </c:pt>
                <c:pt idx="2">
                  <c:v>morning</c:v>
                </c:pt>
                <c:pt idx="3">
                  <c:v>night</c:v>
                </c:pt>
              </c:strCache>
            </c:strRef>
          </c:cat>
          <c:val>
            <c:numRef>
              <c:f>'PIVOTS+Visualization'!$C$14:$C$17</c:f>
              <c:numCache>
                <c:formatCode>"$"#,##0</c:formatCode>
                <c:ptCount val="4"/>
                <c:pt idx="0">
                  <c:v>972845.93999999936</c:v>
                </c:pt>
                <c:pt idx="1">
                  <c:v>441574.14400000015</c:v>
                </c:pt>
                <c:pt idx="2">
                  <c:v>1904998.7000000025</c:v>
                </c:pt>
                <c:pt idx="3">
                  <c:v>485935.71400000044</c:v>
                </c:pt>
              </c:numCache>
            </c:numRef>
          </c:val>
          <c:extLst>
            <c:ext xmlns:c16="http://schemas.microsoft.com/office/drawing/2014/chart" uri="{C3380CC4-5D6E-409C-BE32-E72D297353CC}">
              <c16:uniqueId val="{00000000-5572-4126-8BCD-F6FA6A3D18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'PIVOTS+Visualization'!$J$5</c:f>
              <c:strCache>
                <c:ptCount val="1"/>
                <c:pt idx="0">
                  <c:v>Sum of Quantity_Sold</c:v>
                </c:pt>
              </c:strCache>
            </c:strRef>
          </c:tx>
          <c:spPr>
            <a:solidFill>
              <a:schemeClr val="accent1"/>
            </a:solidFill>
            <a:ln>
              <a:noFill/>
            </a:ln>
            <a:effectLst/>
          </c:spPr>
          <c:invertIfNegative val="0"/>
          <c:cat>
            <c:strRef>
              <c:f>'PIVOTS+Visualization'!$I$6:$I$10</c:f>
              <c:strCache>
                <c:ptCount val="5"/>
                <c:pt idx="0">
                  <c:v>Alina Georgescu</c:v>
                </c:pt>
                <c:pt idx="1">
                  <c:v>Cosmin Petrescu</c:v>
                </c:pt>
                <c:pt idx="2">
                  <c:v>Cristian Popescu</c:v>
                </c:pt>
                <c:pt idx="3">
                  <c:v>Dragoș Petrescu</c:v>
                </c:pt>
                <c:pt idx="4">
                  <c:v>Iulia Ionescu</c:v>
                </c:pt>
              </c:strCache>
            </c:strRef>
          </c:cat>
          <c:val>
            <c:numRef>
              <c:f>'PIVOTS+Visualization'!$J$6:$J$10</c:f>
              <c:numCache>
                <c:formatCode>General</c:formatCode>
                <c:ptCount val="5"/>
                <c:pt idx="0">
                  <c:v>2182</c:v>
                </c:pt>
                <c:pt idx="1">
                  <c:v>2068</c:v>
                </c:pt>
                <c:pt idx="2">
                  <c:v>2332</c:v>
                </c:pt>
                <c:pt idx="3">
                  <c:v>2060</c:v>
                </c:pt>
                <c:pt idx="4">
                  <c:v>2180</c:v>
                </c:pt>
              </c:numCache>
            </c:numRef>
          </c:val>
          <c:extLst>
            <c:ext xmlns:c16="http://schemas.microsoft.com/office/drawing/2014/chart" uri="{C3380CC4-5D6E-409C-BE32-E72D297353CC}">
              <c16:uniqueId val="{00000000-90BD-44F4-A5E3-FE6111602166}"/>
            </c:ext>
          </c:extLst>
        </c:ser>
        <c:ser>
          <c:idx val="1"/>
          <c:order val="1"/>
          <c:tx>
            <c:strRef>
              <c:f>'PIVOTS+Visualization'!$K$5</c:f>
              <c:strCache>
                <c:ptCount val="1"/>
                <c:pt idx="0">
                  <c:v>Sum of Total_Sales</c:v>
                </c:pt>
              </c:strCache>
            </c:strRef>
          </c:tx>
          <c:spPr>
            <a:solidFill>
              <a:schemeClr val="accent2"/>
            </a:solidFill>
            <a:ln>
              <a:noFill/>
            </a:ln>
            <a:effectLst/>
          </c:spPr>
          <c:invertIfNegative val="0"/>
          <c:cat>
            <c:strRef>
              <c:f>'PIVOTS+Visualization'!$I$6:$I$10</c:f>
              <c:strCache>
                <c:ptCount val="5"/>
                <c:pt idx="0">
                  <c:v>Alina Georgescu</c:v>
                </c:pt>
                <c:pt idx="1">
                  <c:v>Cosmin Petrescu</c:v>
                </c:pt>
                <c:pt idx="2">
                  <c:v>Cristian Popescu</c:v>
                </c:pt>
                <c:pt idx="3">
                  <c:v>Dragoș Petrescu</c:v>
                </c:pt>
                <c:pt idx="4">
                  <c:v>Iulia Ionescu</c:v>
                </c:pt>
              </c:strCache>
            </c:strRef>
          </c:cat>
          <c:val>
            <c:numRef>
              <c:f>'PIVOTS+Visualization'!$K$6:$K$10</c:f>
              <c:numCache>
                <c:formatCode>"$"#,##0</c:formatCode>
                <c:ptCount val="5"/>
                <c:pt idx="0">
                  <c:v>740546.86200000055</c:v>
                </c:pt>
                <c:pt idx="1">
                  <c:v>712552.14799999958</c:v>
                </c:pt>
                <c:pt idx="2">
                  <c:v>847191.37800000072</c:v>
                </c:pt>
                <c:pt idx="3">
                  <c:v>727409.45200000005</c:v>
                </c:pt>
                <c:pt idx="4">
                  <c:v>777654.65799999947</c:v>
                </c:pt>
              </c:numCache>
            </c:numRef>
          </c:val>
          <c:extLst>
            <c:ext xmlns:c16="http://schemas.microsoft.com/office/drawing/2014/chart" uri="{C3380CC4-5D6E-409C-BE32-E72D297353CC}">
              <c16:uniqueId val="{00000001-90BD-44F4-A5E3-FE6111602166}"/>
            </c:ext>
          </c:extLst>
        </c:ser>
        <c:dLbls>
          <c:showLegendKey val="0"/>
          <c:showVal val="0"/>
          <c:showCatName val="0"/>
          <c:showSerName val="0"/>
          <c:showPercent val="0"/>
          <c:showBubbleSize val="0"/>
        </c:dLbls>
        <c:gapWidth val="182"/>
        <c:axId val="1182058608"/>
        <c:axId val="1182077328"/>
      </c:barChart>
      <c:catAx>
        <c:axId val="118205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077328"/>
        <c:crosses val="autoZero"/>
        <c:auto val="1"/>
        <c:lblAlgn val="ctr"/>
        <c:lblOffset val="100"/>
        <c:noMultiLvlLbl val="0"/>
      </c:catAx>
      <c:valAx>
        <c:axId val="118207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05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 for E-commerce Busniess .xlsx]PIVOTS+Visualization!PivotTable9</c:name>
    <c:fmtId val="2"/>
  </c:pivotSource>
  <c:chart>
    <c:title>
      <c:tx>
        <c:rich>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r>
              <a:rPr lang="en-US" sz="2400" b="1"/>
              <a:t>Sales</a:t>
            </a:r>
            <a:r>
              <a:rPr lang="en-US" sz="2400" b="1" baseline="0"/>
              <a:t> by product category</a:t>
            </a:r>
            <a:endParaRPr lang="en-US" sz="2400" b="1"/>
          </a:p>
        </c:rich>
      </c:tx>
      <c:layout>
        <c:manualLayout>
          <c:xMode val="edge"/>
          <c:yMode val="edge"/>
          <c:x val="0.26446208630563067"/>
          <c:y val="3.7472269163128374E-2"/>
        </c:manualLayout>
      </c:layout>
      <c:overlay val="0"/>
      <c:spPr>
        <a:noFill/>
        <a:ln>
          <a:noFill/>
        </a:ln>
        <a:effectLst/>
      </c:spPr>
      <c:txPr>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1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hade val="65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tint val="65000"/>
            </a:schemeClr>
          </a:solidFill>
          <a:ln w="19050">
            <a:solidFill>
              <a:schemeClr val="lt1"/>
            </a:solidFill>
          </a:ln>
          <a:effectLst/>
        </c:spPr>
      </c:pivotFmt>
    </c:pivotFmts>
    <c:plotArea>
      <c:layout>
        <c:manualLayout>
          <c:layoutTarget val="inner"/>
          <c:xMode val="edge"/>
          <c:yMode val="edge"/>
          <c:x val="0.32210496104590747"/>
          <c:y val="0.29262553587306012"/>
          <c:w val="0.42588586879894347"/>
          <c:h val="0.51217230244164114"/>
        </c:manualLayout>
      </c:layout>
      <c:doughnutChart>
        <c:varyColors val="1"/>
        <c:ser>
          <c:idx val="0"/>
          <c:order val="0"/>
          <c:tx>
            <c:strRef>
              <c:f>'PIVOTS+Visualization'!$L$42</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8647-4024-A6E1-4A5AAFA9FC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47-4024-A6E1-4A5AAFA9FC92}"/>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8647-4024-A6E1-4A5AAFA9FC92}"/>
              </c:ext>
            </c:extLst>
          </c:dPt>
          <c:cat>
            <c:strRef>
              <c:f>'PIVOTS+Visualization'!$K$43:$K$46</c:f>
              <c:strCache>
                <c:ptCount val="3"/>
                <c:pt idx="0">
                  <c:v>Electronics</c:v>
                </c:pt>
                <c:pt idx="1">
                  <c:v>Kitchen Appliances</c:v>
                </c:pt>
                <c:pt idx="2">
                  <c:v>Sports</c:v>
                </c:pt>
              </c:strCache>
            </c:strRef>
          </c:cat>
          <c:val>
            <c:numRef>
              <c:f>'PIVOTS+Visualization'!$L$43:$L$46</c:f>
              <c:numCache>
                <c:formatCode>General</c:formatCode>
                <c:ptCount val="3"/>
                <c:pt idx="0">
                  <c:v>2285455.92</c:v>
                </c:pt>
                <c:pt idx="1">
                  <c:v>765034.13800000027</c:v>
                </c:pt>
                <c:pt idx="2">
                  <c:v>754864.44000000018</c:v>
                </c:pt>
              </c:numCache>
            </c:numRef>
          </c:val>
          <c:extLst>
            <c:ext xmlns:c16="http://schemas.microsoft.com/office/drawing/2014/chart" uri="{C3380CC4-5D6E-409C-BE32-E72D297353CC}">
              <c16:uniqueId val="{00000006-8647-4024-A6E1-4A5AAFA9FC9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11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'PIVOTS+Visualization'!$G$4</c:f>
              <c:strCache>
                <c:ptCount val="1"/>
                <c:pt idx="0">
                  <c:v>Total</c:v>
                </c:pt>
              </c:strCache>
            </c:strRef>
          </c:tx>
          <c:spPr>
            <a:solidFill>
              <a:schemeClr val="accent1"/>
            </a:solidFill>
            <a:ln>
              <a:noFill/>
            </a:ln>
            <a:effectLst/>
          </c:spPr>
          <c:invertIfNegative val="0"/>
          <c:cat>
            <c:strRef>
              <c:f>'PIVOTS+Visualization'!$F$5:$F$6</c:f>
              <c:strCache>
                <c:ptCount val="2"/>
                <c:pt idx="0">
                  <c:v>Air Fryer</c:v>
                </c:pt>
                <c:pt idx="1">
                  <c:v>Televisions</c:v>
                </c:pt>
              </c:strCache>
            </c:strRef>
          </c:cat>
          <c:val>
            <c:numRef>
              <c:f>'PIVOTS+Visualization'!$G$5:$G$6</c:f>
              <c:numCache>
                <c:formatCode>"$"#,##0</c:formatCode>
                <c:ptCount val="2"/>
                <c:pt idx="0">
                  <c:v>765034.13800000027</c:v>
                </c:pt>
                <c:pt idx="1">
                  <c:v>811733.9560000007</c:v>
                </c:pt>
              </c:numCache>
            </c:numRef>
          </c:val>
          <c:extLst>
            <c:ext xmlns:c16="http://schemas.microsoft.com/office/drawing/2014/chart" uri="{C3380CC4-5D6E-409C-BE32-E72D297353CC}">
              <c16:uniqueId val="{00000000-8C51-4A39-AE19-CE09F2A1B9A3}"/>
            </c:ext>
          </c:extLst>
        </c:ser>
        <c:dLbls>
          <c:showLegendKey val="0"/>
          <c:showVal val="0"/>
          <c:showCatName val="0"/>
          <c:showSerName val="0"/>
          <c:showPercent val="0"/>
          <c:showBubbleSize val="0"/>
        </c:dLbls>
        <c:gapWidth val="219"/>
        <c:overlap val="-27"/>
        <c:axId val="1425227024"/>
        <c:axId val="1425226544"/>
      </c:barChart>
      <c:catAx>
        <c:axId val="142522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26544"/>
        <c:crosses val="autoZero"/>
        <c:auto val="1"/>
        <c:lblAlgn val="ctr"/>
        <c:lblOffset val="100"/>
        <c:noMultiLvlLbl val="0"/>
      </c:catAx>
      <c:valAx>
        <c:axId val="1425226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2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'PIVOTS+Visualization'!$G$15</c:f>
              <c:strCache>
                <c:ptCount val="1"/>
                <c:pt idx="0">
                  <c:v>Total</c:v>
                </c:pt>
              </c:strCache>
            </c:strRef>
          </c:tx>
          <c:spPr>
            <a:solidFill>
              <a:schemeClr val="accent1"/>
            </a:solidFill>
            <a:ln>
              <a:noFill/>
            </a:ln>
            <a:effectLst/>
          </c:spPr>
          <c:invertIfNegative val="0"/>
          <c:cat>
            <c:strRef>
              <c:f>'PIVOTS+Visualization'!$F$16:$F$17</c:f>
              <c:strCache>
                <c:ptCount val="2"/>
                <c:pt idx="0">
                  <c:v>Adrian Petrescu</c:v>
                </c:pt>
                <c:pt idx="1">
                  <c:v>Alexandru Petrescu</c:v>
                </c:pt>
              </c:strCache>
            </c:strRef>
          </c:cat>
          <c:val>
            <c:numRef>
              <c:f>'PIVOTS+Visualization'!$G$16:$G$17</c:f>
              <c:numCache>
                <c:formatCode>"$"#,##0</c:formatCode>
                <c:ptCount val="2"/>
                <c:pt idx="0">
                  <c:v>3805354.4979999973</c:v>
                </c:pt>
                <c:pt idx="1">
                  <c:v>3805354.4979999973</c:v>
                </c:pt>
              </c:numCache>
            </c:numRef>
          </c:val>
          <c:extLst>
            <c:ext xmlns:c16="http://schemas.microsoft.com/office/drawing/2014/chart" uri="{C3380CC4-5D6E-409C-BE32-E72D297353CC}">
              <c16:uniqueId val="{00000000-FB64-4F14-A1AA-FD8E4E90FB8D}"/>
            </c:ext>
          </c:extLst>
        </c:ser>
        <c:dLbls>
          <c:showLegendKey val="0"/>
          <c:showVal val="0"/>
          <c:showCatName val="0"/>
          <c:showSerName val="0"/>
          <c:showPercent val="0"/>
          <c:showBubbleSize val="0"/>
        </c:dLbls>
        <c:gapWidth val="219"/>
        <c:overlap val="-27"/>
        <c:axId val="1434389504"/>
        <c:axId val="1434374144"/>
      </c:barChart>
      <c:catAx>
        <c:axId val="143438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74144"/>
        <c:crosses val="autoZero"/>
        <c:auto val="1"/>
        <c:lblAlgn val="ctr"/>
        <c:lblOffset val="100"/>
        <c:noMultiLvlLbl val="0"/>
      </c:catAx>
      <c:valAx>
        <c:axId val="1434374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8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'PIVOTS+Visualization'!$G$9</c:f>
              <c:strCache>
                <c:ptCount val="1"/>
                <c:pt idx="0">
                  <c:v>Total</c:v>
                </c:pt>
              </c:strCache>
            </c:strRef>
          </c:tx>
          <c:spPr>
            <a:solidFill>
              <a:schemeClr val="accent1"/>
            </a:solidFill>
            <a:ln>
              <a:noFill/>
            </a:ln>
            <a:effectLst/>
          </c:spPr>
          <c:invertIfNegative val="0"/>
          <c:cat>
            <c:strRef>
              <c:f>'PIVOTS+Visualization'!$F$10:$F$11</c:f>
              <c:strCache>
                <c:ptCount val="2"/>
                <c:pt idx="0">
                  <c:v>Brăila</c:v>
                </c:pt>
                <c:pt idx="1">
                  <c:v>Târgu Mureș</c:v>
                </c:pt>
              </c:strCache>
            </c:strRef>
          </c:cat>
          <c:val>
            <c:numRef>
              <c:f>'PIVOTS+Visualization'!$G$10:$G$11</c:f>
              <c:numCache>
                <c:formatCode>"$"#,##0</c:formatCode>
                <c:ptCount val="2"/>
                <c:pt idx="0">
                  <c:v>790392.81199999992</c:v>
                </c:pt>
                <c:pt idx="1">
                  <c:v>776336.55000000016</c:v>
                </c:pt>
              </c:numCache>
            </c:numRef>
          </c:val>
          <c:extLst>
            <c:ext xmlns:c16="http://schemas.microsoft.com/office/drawing/2014/chart" uri="{C3380CC4-5D6E-409C-BE32-E72D297353CC}">
              <c16:uniqueId val="{00000000-CF17-4169-B62A-094FFBD1FA75}"/>
            </c:ext>
          </c:extLst>
        </c:ser>
        <c:dLbls>
          <c:showLegendKey val="0"/>
          <c:showVal val="0"/>
          <c:showCatName val="0"/>
          <c:showSerName val="0"/>
          <c:showPercent val="0"/>
          <c:showBubbleSize val="0"/>
        </c:dLbls>
        <c:gapWidth val="219"/>
        <c:overlap val="-27"/>
        <c:axId val="1225373584"/>
        <c:axId val="1225375504"/>
      </c:barChart>
      <c:catAx>
        <c:axId val="122537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75504"/>
        <c:crosses val="autoZero"/>
        <c:auto val="1"/>
        <c:lblAlgn val="ctr"/>
        <c:lblOffset val="100"/>
        <c:noMultiLvlLbl val="0"/>
      </c:catAx>
      <c:valAx>
        <c:axId val="1225375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7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.xlsx]PIVOTS+Visualization!PivotTable10</c:name>
    <c:fmtId val="3"/>
  </c:pivotSource>
  <c:chart>
    <c:title>
      <c:tx>
        <c:rich>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r>
              <a:rPr lang="en-US" sz="2400" b="1"/>
              <a:t>Sales Vs.Return</a:t>
            </a:r>
          </a:p>
        </c:rich>
      </c:tx>
      <c:layout>
        <c:manualLayout>
          <c:xMode val="edge"/>
          <c:yMode val="edge"/>
          <c:x val="0.38083028608939068"/>
          <c:y val="4.5769378170967663E-2"/>
        </c:manualLayout>
      </c:layout>
      <c:overlay val="0"/>
      <c:spPr>
        <a:noFill/>
        <a:ln>
          <a:noFill/>
        </a:ln>
        <a:effectLst/>
      </c:spPr>
      <c:txPr>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1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1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'PIVOTS+Visualization'!$L$55</c:f>
              <c:strCache>
                <c:ptCount val="1"/>
                <c:pt idx="0">
                  <c:v>Sum of Total_Sales</c:v>
                </c:pt>
              </c:strCache>
            </c:strRef>
          </c:tx>
          <c:spPr>
            <a:solidFill>
              <a:schemeClr val="accent1"/>
            </a:solidFill>
            <a:ln>
              <a:noFill/>
            </a:ln>
            <a:effectLst/>
          </c:spPr>
          <c:invertIfNegative val="0"/>
          <c:cat>
            <c:strRef>
              <c:f>'PIVOTS+Visualization'!$K$56:$K$61</c:f>
              <c:strCache>
                <c:ptCount val="5"/>
                <c:pt idx="0">
                  <c:v>Brăila</c:v>
                </c:pt>
                <c:pt idx="1">
                  <c:v>Craiova</c:v>
                </c:pt>
                <c:pt idx="2">
                  <c:v>Galați</c:v>
                </c:pt>
                <c:pt idx="3">
                  <c:v>Ploiești</c:v>
                </c:pt>
                <c:pt idx="4">
                  <c:v>Târgu Mureș</c:v>
                </c:pt>
              </c:strCache>
            </c:strRef>
          </c:cat>
          <c:val>
            <c:numRef>
              <c:f>'PIVOTS+Visualization'!$L$56:$L$61</c:f>
              <c:numCache>
                <c:formatCode>General</c:formatCode>
                <c:ptCount val="5"/>
                <c:pt idx="0">
                  <c:v>790392.81199999992</c:v>
                </c:pt>
                <c:pt idx="1">
                  <c:v>754452.62200000009</c:v>
                </c:pt>
                <c:pt idx="2">
                  <c:v>751517.46999999962</c:v>
                </c:pt>
                <c:pt idx="3">
                  <c:v>732655.04400000011</c:v>
                </c:pt>
                <c:pt idx="4">
                  <c:v>776336.55000000016</c:v>
                </c:pt>
              </c:numCache>
            </c:numRef>
          </c:val>
          <c:extLst>
            <c:ext xmlns:c16="http://schemas.microsoft.com/office/drawing/2014/chart" uri="{C3380CC4-5D6E-409C-BE32-E72D297353CC}">
              <c16:uniqueId val="{00000000-CC53-441F-A9E6-025A132792E2}"/>
            </c:ext>
          </c:extLst>
        </c:ser>
        <c:ser>
          <c:idx val="1"/>
          <c:order val="1"/>
          <c:tx>
            <c:strRef>
              <c:f>'PIVOTS+Visualization'!$M$55</c:f>
              <c:strCache>
                <c:ptCount val="1"/>
                <c:pt idx="0">
                  <c:v>Sum of Return</c:v>
                </c:pt>
              </c:strCache>
            </c:strRef>
          </c:tx>
          <c:spPr>
            <a:solidFill>
              <a:schemeClr val="accent2"/>
            </a:solidFill>
            <a:ln>
              <a:noFill/>
            </a:ln>
            <a:effectLst/>
          </c:spPr>
          <c:invertIfNegative val="0"/>
          <c:cat>
            <c:strRef>
              <c:f>'PIVOTS+Visualization'!$K$56:$K$61</c:f>
              <c:strCache>
                <c:ptCount val="5"/>
                <c:pt idx="0">
                  <c:v>Brăila</c:v>
                </c:pt>
                <c:pt idx="1">
                  <c:v>Craiova</c:v>
                </c:pt>
                <c:pt idx="2">
                  <c:v>Galați</c:v>
                </c:pt>
                <c:pt idx="3">
                  <c:v>Ploiești</c:v>
                </c:pt>
                <c:pt idx="4">
                  <c:v>Târgu Mureș</c:v>
                </c:pt>
              </c:strCache>
            </c:strRef>
          </c:cat>
          <c:val>
            <c:numRef>
              <c:f>'PIVOTS+Visualization'!$M$56:$M$61</c:f>
              <c:numCache>
                <c:formatCode>General</c:formatCode>
                <c:ptCount val="5"/>
                <c:pt idx="0">
                  <c:v>125311.36199999999</c:v>
                </c:pt>
                <c:pt idx="1">
                  <c:v>153447.00799999997</c:v>
                </c:pt>
                <c:pt idx="2">
                  <c:v>156375.89000000001</c:v>
                </c:pt>
                <c:pt idx="3">
                  <c:v>143475.66200000001</c:v>
                </c:pt>
                <c:pt idx="4">
                  <c:v>146096.58800000008</c:v>
                </c:pt>
              </c:numCache>
            </c:numRef>
          </c:val>
          <c:extLst>
            <c:ext xmlns:c16="http://schemas.microsoft.com/office/drawing/2014/chart" uri="{C3380CC4-5D6E-409C-BE32-E72D297353CC}">
              <c16:uniqueId val="{00000001-CC53-441F-A9E6-025A132792E2}"/>
            </c:ext>
          </c:extLst>
        </c:ser>
        <c:dLbls>
          <c:showLegendKey val="0"/>
          <c:showVal val="0"/>
          <c:showCatName val="0"/>
          <c:showSerName val="0"/>
          <c:showPercent val="0"/>
          <c:showBubbleSize val="0"/>
        </c:dLbls>
        <c:gapWidth val="219"/>
        <c:overlap val="-27"/>
        <c:axId val="1041619872"/>
        <c:axId val="1041620352"/>
      </c:barChart>
      <c:catAx>
        <c:axId val="1041619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en-US"/>
          </a:p>
        </c:txPr>
        <c:crossAx val="1041620352"/>
        <c:crosses val="autoZero"/>
        <c:auto val="1"/>
        <c:lblAlgn val="ctr"/>
        <c:lblOffset val="100"/>
        <c:noMultiLvlLbl val="0"/>
      </c:catAx>
      <c:valAx>
        <c:axId val="1041620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04161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11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.xlsx]PIVOTS+Visualization!PivotTable11</c:name>
    <c:fmtId val="2"/>
  </c:pivotSource>
  <c:chart>
    <c:title>
      <c:tx>
        <c:rich>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r>
              <a:rPr lang="en-US" sz="2400" b="1"/>
              <a:t>Profit</a:t>
            </a:r>
            <a:r>
              <a:rPr lang="en-US" sz="2400" b="1" baseline="0"/>
              <a:t> by time</a:t>
            </a:r>
            <a:endParaRPr lang="en-US" sz="2400" b="1"/>
          </a:p>
        </c:rich>
      </c:tx>
      <c:layout>
        <c:manualLayout>
          <c:xMode val="edge"/>
          <c:yMode val="edge"/>
          <c:x val="0.35749496062992125"/>
          <c:y val="5.6602464936325994E-2"/>
        </c:manualLayout>
      </c:layout>
      <c:overlay val="0"/>
      <c:spPr>
        <a:noFill/>
        <a:ln>
          <a:noFill/>
        </a:ln>
        <a:effectLst/>
      </c:spPr>
      <c:txPr>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1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'PIVOTS+Visualization'!$P$42</c:f>
              <c:strCache>
                <c:ptCount val="1"/>
                <c:pt idx="0">
                  <c:v>Total</c:v>
                </c:pt>
              </c:strCache>
            </c:strRef>
          </c:tx>
          <c:spPr>
            <a:ln w="28575" cap="rnd">
              <a:solidFill>
                <a:schemeClr val="accent1"/>
              </a:solidFill>
              <a:round/>
            </a:ln>
            <a:effectLst/>
          </c:spPr>
          <c:marker>
            <c:symbol val="none"/>
          </c:marker>
          <c:cat>
            <c:multiLvlStrRef>
              <c:f>'PIVOTS+Visualization'!$O$43:$O$71</c:f>
              <c:multiLvlStrCache>
                <c:ptCount val="25"/>
                <c:lvl>
                  <c:pt idx="0">
                    <c:v>10</c:v>
                  </c:pt>
                  <c:pt idx="1">
                    <c:v>11</c:v>
                  </c:pt>
                  <c:pt idx="2">
                    <c:v>12</c:v>
                  </c:pt>
                  <c:pt idx="3">
                    <c:v>1</c:v>
                  </c:pt>
                  <c:pt idx="4">
                    <c:v>2</c:v>
                  </c:pt>
                  <c:pt idx="5">
                    <c:v>3</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lvl>
                <c:lvl>
                  <c:pt idx="0">
                    <c:v>2022</c:v>
                  </c:pt>
                  <c:pt idx="3">
                    <c:v>2023</c:v>
                  </c:pt>
                  <c:pt idx="15">
                    <c:v>2024</c:v>
                  </c:pt>
                </c:lvl>
              </c:multiLvlStrCache>
            </c:multiLvlStrRef>
          </c:cat>
          <c:val>
            <c:numRef>
              <c:f>'PIVOTS+Visualization'!$P$43:$P$71</c:f>
              <c:numCache>
                <c:formatCode>"$"#,##0.00</c:formatCode>
                <c:ptCount val="25"/>
                <c:pt idx="0">
                  <c:v>6748.8341800000007</c:v>
                </c:pt>
                <c:pt idx="1">
                  <c:v>33975.563820000003</c:v>
                </c:pt>
                <c:pt idx="2">
                  <c:v>44805.000239999994</c:v>
                </c:pt>
                <c:pt idx="3">
                  <c:v>31557.493220000004</c:v>
                </c:pt>
                <c:pt idx="4">
                  <c:v>26504.757399999999</c:v>
                </c:pt>
                <c:pt idx="5">
                  <c:v>35685.523939999999</c:v>
                </c:pt>
                <c:pt idx="6">
                  <c:v>28046.144500000006</c:v>
                </c:pt>
                <c:pt idx="7">
                  <c:v>36903.329539999999</c:v>
                </c:pt>
                <c:pt idx="8">
                  <c:v>34095.068480000002</c:v>
                </c:pt>
                <c:pt idx="9">
                  <c:v>36239.087059999991</c:v>
                </c:pt>
                <c:pt idx="10">
                  <c:v>33315.814839999999</c:v>
                </c:pt>
                <c:pt idx="11">
                  <c:v>39171.485979999998</c:v>
                </c:pt>
                <c:pt idx="12">
                  <c:v>28910.366760000004</c:v>
                </c:pt>
                <c:pt idx="13">
                  <c:v>33090.423959999993</c:v>
                </c:pt>
                <c:pt idx="14">
                  <c:v>39326.599620000008</c:v>
                </c:pt>
                <c:pt idx="15">
                  <c:v>29581.158860000014</c:v>
                </c:pt>
                <c:pt idx="16">
                  <c:v>33860.364120000006</c:v>
                </c:pt>
                <c:pt idx="17">
                  <c:v>24628.023199999996</c:v>
                </c:pt>
                <c:pt idx="18">
                  <c:v>33074.03418000001</c:v>
                </c:pt>
                <c:pt idx="19">
                  <c:v>35058.497320000009</c:v>
                </c:pt>
                <c:pt idx="20">
                  <c:v>38181.940280000017</c:v>
                </c:pt>
                <c:pt idx="21">
                  <c:v>33348.734539999998</c:v>
                </c:pt>
                <c:pt idx="22">
                  <c:v>35333.907400000011</c:v>
                </c:pt>
                <c:pt idx="23">
                  <c:v>28808.869320000016</c:v>
                </c:pt>
                <c:pt idx="24">
                  <c:v>28420.069920000009</c:v>
                </c:pt>
              </c:numCache>
            </c:numRef>
          </c:val>
          <c:smooth val="0"/>
          <c:extLst>
            <c:ext xmlns:c16="http://schemas.microsoft.com/office/drawing/2014/chart" uri="{C3380CC4-5D6E-409C-BE32-E72D297353CC}">
              <c16:uniqueId val="{00000000-AD15-4190-90FB-E1DBD6D48B7C}"/>
            </c:ext>
          </c:extLst>
        </c:ser>
        <c:dLbls>
          <c:showLegendKey val="0"/>
          <c:showVal val="0"/>
          <c:showCatName val="0"/>
          <c:showSerName val="0"/>
          <c:showPercent val="0"/>
          <c:showBubbleSize val="0"/>
        </c:dLbls>
        <c:smooth val="0"/>
        <c:axId val="1487085632"/>
        <c:axId val="910220016"/>
      </c:lineChart>
      <c:catAx>
        <c:axId val="148708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crossAx val="910220016"/>
        <c:crosses val="autoZero"/>
        <c:auto val="1"/>
        <c:lblAlgn val="ctr"/>
        <c:lblOffset val="100"/>
        <c:noMultiLvlLbl val="0"/>
      </c:catAx>
      <c:valAx>
        <c:axId val="910220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crossAx val="148708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11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.xlsx]PIVOTS+Visualization!PivotTable1</c:name>
    <c:fmtId val="2"/>
  </c:pivotSource>
  <c:chart>
    <c:title>
      <c:tx>
        <c:rich>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r>
              <a:rPr lang="en-US" sz="2400" b="1"/>
              <a:t>Sales</a:t>
            </a:r>
            <a:r>
              <a:rPr lang="en-US" sz="2400" b="1" baseline="0"/>
              <a:t> by day of weak</a:t>
            </a:r>
            <a:endParaRPr lang="en-US" sz="2400" b="1"/>
          </a:p>
        </c:rich>
      </c:tx>
      <c:overlay val="0"/>
      <c:spPr>
        <a:noFill/>
        <a:ln>
          <a:noFill/>
        </a:ln>
        <a:effectLst/>
      </c:spPr>
      <c:txPr>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1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'PIVOTS+Visualization'!$C$2</c:f>
              <c:strCache>
                <c:ptCount val="1"/>
                <c:pt idx="0">
                  <c:v>Total</c:v>
                </c:pt>
              </c:strCache>
            </c:strRef>
          </c:tx>
          <c:spPr>
            <a:solidFill>
              <a:schemeClr val="accent1"/>
            </a:solidFill>
            <a:ln>
              <a:noFill/>
            </a:ln>
            <a:effectLst/>
          </c:spPr>
          <c:invertIfNegative val="0"/>
          <c:cat>
            <c:strRef>
              <c:f>'PIVOTS+Visualization'!$B$3:$B$9</c:f>
              <c:strCache>
                <c:ptCount val="7"/>
                <c:pt idx="0">
                  <c:v>Friday</c:v>
                </c:pt>
                <c:pt idx="1">
                  <c:v>Monday</c:v>
                </c:pt>
                <c:pt idx="2">
                  <c:v>Saturday</c:v>
                </c:pt>
                <c:pt idx="3">
                  <c:v>Sunday</c:v>
                </c:pt>
                <c:pt idx="4">
                  <c:v>Thursday</c:v>
                </c:pt>
                <c:pt idx="5">
                  <c:v>Tuesday</c:v>
                </c:pt>
                <c:pt idx="6">
                  <c:v>Wednesday</c:v>
                </c:pt>
              </c:strCache>
            </c:strRef>
          </c:cat>
          <c:val>
            <c:numRef>
              <c:f>'PIVOTS+Visualization'!$C$3:$C$9</c:f>
              <c:numCache>
                <c:formatCode>"$"#,##0</c:formatCode>
                <c:ptCount val="7"/>
                <c:pt idx="0">
                  <c:v>560584.75000000012</c:v>
                </c:pt>
                <c:pt idx="1">
                  <c:v>453159.8719999998</c:v>
                </c:pt>
                <c:pt idx="2">
                  <c:v>572166.49599999969</c:v>
                </c:pt>
                <c:pt idx="3">
                  <c:v>498416.60000000027</c:v>
                </c:pt>
                <c:pt idx="4">
                  <c:v>593086.91200000001</c:v>
                </c:pt>
                <c:pt idx="5">
                  <c:v>545283.48599999992</c:v>
                </c:pt>
                <c:pt idx="6">
                  <c:v>582656.3820000001</c:v>
                </c:pt>
              </c:numCache>
            </c:numRef>
          </c:val>
          <c:extLst>
            <c:ext xmlns:c16="http://schemas.microsoft.com/office/drawing/2014/chart" uri="{C3380CC4-5D6E-409C-BE32-E72D297353CC}">
              <c16:uniqueId val="{00000000-B5C0-4C02-9C7B-ABB5E64B45E7}"/>
            </c:ext>
          </c:extLst>
        </c:ser>
        <c:dLbls>
          <c:showLegendKey val="0"/>
          <c:showVal val="0"/>
          <c:showCatName val="0"/>
          <c:showSerName val="0"/>
          <c:showPercent val="0"/>
          <c:showBubbleSize val="0"/>
        </c:dLbls>
        <c:gapWidth val="219"/>
        <c:overlap val="-27"/>
        <c:axId val="1182455488"/>
        <c:axId val="1182444928"/>
      </c:barChart>
      <c:catAx>
        <c:axId val="118245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crossAx val="1182444928"/>
        <c:crosses val="autoZero"/>
        <c:auto val="1"/>
        <c:lblAlgn val="ctr"/>
        <c:lblOffset val="100"/>
        <c:noMultiLvlLbl val="0"/>
      </c:catAx>
      <c:valAx>
        <c:axId val="1182444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crossAx val="118245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11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.xlsx]PIVOTS+Visualization!PivotTable5</c:name>
    <c:fmtId val="2"/>
  </c:pivotSource>
  <c:chart>
    <c:title>
      <c:tx>
        <c:rich>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r>
              <a:rPr lang="en-US" sz="2400" b="1"/>
              <a:t>Sales</a:t>
            </a:r>
            <a:r>
              <a:rPr lang="en-US" sz="2400" b="1" baseline="0"/>
              <a:t> by time of day</a:t>
            </a:r>
            <a:endParaRPr lang="en-US" sz="2400" b="1"/>
          </a:p>
        </c:rich>
      </c:tx>
      <c:layout>
        <c:manualLayout>
          <c:xMode val="edge"/>
          <c:yMode val="edge"/>
          <c:x val="0.26341651524328691"/>
          <c:y val="4.8735489706091664E-2"/>
        </c:manualLayout>
      </c:layout>
      <c:overlay val="0"/>
      <c:spPr>
        <a:noFill/>
        <a:ln>
          <a:noFill/>
        </a:ln>
        <a:effectLst/>
      </c:spPr>
      <c:txPr>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39919341813042603"/>
          <c:y val="0.22436612333952516"/>
          <c:w val="0.46058772461134667"/>
          <c:h val="0.68502670392544396"/>
        </c:manualLayout>
      </c:layout>
      <c:pieChart>
        <c:varyColors val="1"/>
        <c:ser>
          <c:idx val="0"/>
          <c:order val="0"/>
          <c:tx>
            <c:strRef>
              <c:f>'PIVOTS+Visualization'!$C$13</c:f>
              <c:strCache>
                <c:ptCount val="1"/>
                <c:pt idx="0">
                  <c:v>Total</c:v>
                </c:pt>
              </c:strCache>
            </c:strRef>
          </c:tx>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C4-4F6F-A717-B8A58AEAF1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C4-4F6F-A717-B8A58AEAF1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C4-4F6F-A717-B8A58AEAF1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C4-4F6F-A717-B8A58AEAF1C1}"/>
              </c:ext>
            </c:extLst>
          </c:dPt>
          <c:dLbls>
            <c:spPr>
              <a:noFill/>
              <a:ln>
                <a:noFill/>
              </a:ln>
              <a:effectLst/>
            </c:spPr>
            <c:txPr>
              <a:bodyPr rot="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'PIVOTS+Visualization'!$B$14:$B$17</c:f>
              <c:strCache>
                <c:ptCount val="4"/>
                <c:pt idx="0">
                  <c:v>afternoon</c:v>
                </c:pt>
                <c:pt idx="1">
                  <c:v>evening</c:v>
                </c:pt>
                <c:pt idx="2">
                  <c:v>morning</c:v>
                </c:pt>
                <c:pt idx="3">
                  <c:v>night</c:v>
                </c:pt>
              </c:strCache>
            </c:strRef>
          </c:cat>
          <c:val>
            <c:numRef>
              <c:f>'PIVOTS+Visualization'!$C$14:$C$17</c:f>
              <c:numCache>
                <c:formatCode>"$"#,##0</c:formatCode>
                <c:ptCount val="4"/>
                <c:pt idx="0">
                  <c:v>972845.93999999936</c:v>
                </c:pt>
                <c:pt idx="1">
                  <c:v>441574.14400000015</c:v>
                </c:pt>
                <c:pt idx="2">
                  <c:v>1904998.7000000025</c:v>
                </c:pt>
                <c:pt idx="3">
                  <c:v>485935.71400000044</c:v>
                </c:pt>
              </c:numCache>
            </c:numRef>
          </c:val>
          <c:extLst>
            <c:ext xmlns:c16="http://schemas.microsoft.com/office/drawing/2014/chart" uri="{C3380CC4-5D6E-409C-BE32-E72D297353CC}">
              <c16:uniqueId val="{00000008-DEC4-4F6F-A717-B8A58AEAF1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11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.xlsx]PIVOTS+Visualization!PivotTable8</c:name>
    <c:fmtId val="6"/>
  </c:pivotSource>
  <c:chart>
    <c:title>
      <c:tx>
        <c:rich>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r>
              <a:rPr lang="en-US" sz="2400" b="1"/>
              <a:t>Hourly Sales Distribution </a:t>
            </a:r>
          </a:p>
        </c:rich>
      </c:tx>
      <c:layout>
        <c:manualLayout>
          <c:xMode val="edge"/>
          <c:yMode val="edge"/>
          <c:x val="0.21345054645153763"/>
          <c:y val="5.75545748712189E-2"/>
        </c:manualLayout>
      </c:layout>
      <c:overlay val="0"/>
      <c:spPr>
        <a:noFill/>
        <a:ln>
          <a:noFill/>
        </a:ln>
        <a:effectLst/>
      </c:spPr>
      <c:txPr>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1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6609895330714"/>
          <c:y val="0.25856262758821813"/>
          <c:w val="0.71873113641750053"/>
          <c:h val="0.52441819772528431"/>
        </c:manualLayout>
      </c:layout>
      <c:barChart>
        <c:barDir val="col"/>
        <c:grouping val="clustered"/>
        <c:varyColors val="0"/>
        <c:ser>
          <c:idx val="0"/>
          <c:order val="0"/>
          <c:tx>
            <c:strRef>
              <c:f>'PIVOTS+Visualization'!$H$42</c:f>
              <c:strCache>
                <c:ptCount val="1"/>
                <c:pt idx="0">
                  <c:v>Total</c:v>
                </c:pt>
              </c:strCache>
            </c:strRef>
          </c:tx>
          <c:spPr>
            <a:solidFill>
              <a:schemeClr val="accent1"/>
            </a:solidFill>
            <a:ln>
              <a:noFill/>
            </a:ln>
            <a:effectLst/>
          </c:spPr>
          <c:invertIfNegative val="0"/>
          <c:cat>
            <c:strRef>
              <c:f>'PIVOTS+Visualization'!$G$43:$G$67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'PIVOTS+Visualization'!$H$43:$H$67</c:f>
              <c:numCache>
                <c:formatCode>"$"#,##0</c:formatCode>
                <c:ptCount val="24"/>
                <c:pt idx="0">
                  <c:v>136853.61800000002</c:v>
                </c:pt>
                <c:pt idx="1">
                  <c:v>160594.65399999998</c:v>
                </c:pt>
                <c:pt idx="2">
                  <c:v>121862.246</c:v>
                </c:pt>
                <c:pt idx="3">
                  <c:v>175387.98200000005</c:v>
                </c:pt>
                <c:pt idx="4">
                  <c:v>183414.5940000001</c:v>
                </c:pt>
                <c:pt idx="5">
                  <c:v>162666.04199999996</c:v>
                </c:pt>
                <c:pt idx="6">
                  <c:v>161233.49000000005</c:v>
                </c:pt>
                <c:pt idx="7">
                  <c:v>175773.86199999999</c:v>
                </c:pt>
                <c:pt idx="8">
                  <c:v>176974.46800000005</c:v>
                </c:pt>
                <c:pt idx="9">
                  <c:v>143419.32</c:v>
                </c:pt>
                <c:pt idx="10">
                  <c:v>150451.86199999999</c:v>
                </c:pt>
                <c:pt idx="11">
                  <c:v>156366.56200000009</c:v>
                </c:pt>
                <c:pt idx="12">
                  <c:v>174757.02200000003</c:v>
                </c:pt>
                <c:pt idx="13">
                  <c:v>134112.37400000001</c:v>
                </c:pt>
                <c:pt idx="14">
                  <c:v>172847.53199999995</c:v>
                </c:pt>
                <c:pt idx="15">
                  <c:v>141681.27600000001</c:v>
                </c:pt>
                <c:pt idx="16">
                  <c:v>189480.60999999996</c:v>
                </c:pt>
                <c:pt idx="17">
                  <c:v>159967.12600000002</c:v>
                </c:pt>
                <c:pt idx="18">
                  <c:v>151111.55400000006</c:v>
                </c:pt>
                <c:pt idx="19">
                  <c:v>130279.864</c:v>
                </c:pt>
                <c:pt idx="20">
                  <c:v>160182.72600000005</c:v>
                </c:pt>
                <c:pt idx="21">
                  <c:v>172690.14399999997</c:v>
                </c:pt>
                <c:pt idx="22">
                  <c:v>181961.42800000001</c:v>
                </c:pt>
                <c:pt idx="23">
                  <c:v>131284.14199999999</c:v>
                </c:pt>
              </c:numCache>
            </c:numRef>
          </c:val>
          <c:extLst>
            <c:ext xmlns:c16="http://schemas.microsoft.com/office/drawing/2014/chart" uri="{C3380CC4-5D6E-409C-BE32-E72D297353CC}">
              <c16:uniqueId val="{00000000-A2E5-4721-9E2C-C62892D37D4F}"/>
            </c:ext>
          </c:extLst>
        </c:ser>
        <c:dLbls>
          <c:showLegendKey val="0"/>
          <c:showVal val="0"/>
          <c:showCatName val="0"/>
          <c:showSerName val="0"/>
          <c:showPercent val="0"/>
          <c:showBubbleSize val="0"/>
        </c:dLbls>
        <c:gapWidth val="150"/>
        <c:axId val="645504896"/>
        <c:axId val="645507776"/>
      </c:barChart>
      <c:catAx>
        <c:axId val="6455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crossAx val="645507776"/>
        <c:crosses val="autoZero"/>
        <c:auto val="1"/>
        <c:lblAlgn val="ctr"/>
        <c:lblOffset val="100"/>
        <c:noMultiLvlLbl val="0"/>
      </c:catAx>
      <c:valAx>
        <c:axId val="645507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crossAx val="6455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11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.xlsx]PIVOTS+Visualization!PivotTable6</c:name>
    <c:fmtId val="2"/>
  </c:pivotSource>
  <c:chart>
    <c:title>
      <c:tx>
        <c:rich>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r>
              <a:rPr lang="en-US" sz="2400" b="1" i="0" u="none" strike="noStrike" baseline="0">
                <a:effectLst/>
              </a:rPr>
              <a:t>Sales Rep Performance</a:t>
            </a:r>
            <a:endParaRPr lang="en-US" sz="2400"/>
          </a:p>
        </c:rich>
      </c:tx>
      <c:layout>
        <c:manualLayout>
          <c:xMode val="edge"/>
          <c:yMode val="edge"/>
          <c:x val="0.1513818897637795"/>
          <c:y val="8.6942257217847763E-2"/>
        </c:manualLayout>
      </c:layout>
      <c:overlay val="0"/>
      <c:spPr>
        <a:noFill/>
        <a:ln>
          <a:noFill/>
        </a:ln>
        <a:effectLst/>
      </c:spPr>
      <c:txPr>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1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1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2650918635169"/>
          <c:y val="0.31978966170895307"/>
          <c:w val="0.66571937882764654"/>
          <c:h val="0.55476305045202678"/>
        </c:manualLayout>
      </c:layout>
      <c:barChart>
        <c:barDir val="bar"/>
        <c:grouping val="clustered"/>
        <c:varyColors val="0"/>
        <c:ser>
          <c:idx val="0"/>
          <c:order val="0"/>
          <c:tx>
            <c:strRef>
              <c:f>'PIVOTS+Visualization'!$J$5</c:f>
              <c:strCache>
                <c:ptCount val="1"/>
                <c:pt idx="0">
                  <c:v>Sum of Quantity_Sold</c:v>
                </c:pt>
              </c:strCache>
            </c:strRef>
          </c:tx>
          <c:spPr>
            <a:solidFill>
              <a:schemeClr val="accent1"/>
            </a:solidFill>
            <a:ln>
              <a:noFill/>
            </a:ln>
            <a:effectLst/>
          </c:spPr>
          <c:invertIfNegative val="0"/>
          <c:cat>
            <c:strRef>
              <c:f>'PIVOTS+Visualization'!$I$6:$I$10</c:f>
              <c:strCache>
                <c:ptCount val="5"/>
                <c:pt idx="0">
                  <c:v>Alina Georgescu</c:v>
                </c:pt>
                <c:pt idx="1">
                  <c:v>Cosmin Petrescu</c:v>
                </c:pt>
                <c:pt idx="2">
                  <c:v>Cristian Popescu</c:v>
                </c:pt>
                <c:pt idx="3">
                  <c:v>Dragoș Petrescu</c:v>
                </c:pt>
                <c:pt idx="4">
                  <c:v>Iulia Ionescu</c:v>
                </c:pt>
              </c:strCache>
            </c:strRef>
          </c:cat>
          <c:val>
            <c:numRef>
              <c:f>'PIVOTS+Visualization'!$J$6:$J$10</c:f>
              <c:numCache>
                <c:formatCode>General</c:formatCode>
                <c:ptCount val="5"/>
                <c:pt idx="0">
                  <c:v>2182</c:v>
                </c:pt>
                <c:pt idx="1">
                  <c:v>2068</c:v>
                </c:pt>
                <c:pt idx="2">
                  <c:v>2332</c:v>
                </c:pt>
                <c:pt idx="3">
                  <c:v>2060</c:v>
                </c:pt>
                <c:pt idx="4">
                  <c:v>2180</c:v>
                </c:pt>
              </c:numCache>
            </c:numRef>
          </c:val>
          <c:extLst>
            <c:ext xmlns:c16="http://schemas.microsoft.com/office/drawing/2014/chart" uri="{C3380CC4-5D6E-409C-BE32-E72D297353CC}">
              <c16:uniqueId val="{00000000-CA34-4343-BB5A-40A1FE1254F9}"/>
            </c:ext>
          </c:extLst>
        </c:ser>
        <c:ser>
          <c:idx val="1"/>
          <c:order val="1"/>
          <c:tx>
            <c:strRef>
              <c:f>'PIVOTS+Visualization'!$K$5</c:f>
              <c:strCache>
                <c:ptCount val="1"/>
                <c:pt idx="0">
                  <c:v>Sum of Total_Sales</c:v>
                </c:pt>
              </c:strCache>
            </c:strRef>
          </c:tx>
          <c:spPr>
            <a:solidFill>
              <a:schemeClr val="accent2"/>
            </a:solidFill>
            <a:ln>
              <a:noFill/>
            </a:ln>
            <a:effectLst/>
          </c:spPr>
          <c:invertIfNegative val="0"/>
          <c:cat>
            <c:strRef>
              <c:f>'PIVOTS+Visualization'!$I$6:$I$10</c:f>
              <c:strCache>
                <c:ptCount val="5"/>
                <c:pt idx="0">
                  <c:v>Alina Georgescu</c:v>
                </c:pt>
                <c:pt idx="1">
                  <c:v>Cosmin Petrescu</c:v>
                </c:pt>
                <c:pt idx="2">
                  <c:v>Cristian Popescu</c:v>
                </c:pt>
                <c:pt idx="3">
                  <c:v>Dragoș Petrescu</c:v>
                </c:pt>
                <c:pt idx="4">
                  <c:v>Iulia Ionescu</c:v>
                </c:pt>
              </c:strCache>
            </c:strRef>
          </c:cat>
          <c:val>
            <c:numRef>
              <c:f>'PIVOTS+Visualization'!$K$6:$K$10</c:f>
              <c:numCache>
                <c:formatCode>"$"#,##0</c:formatCode>
                <c:ptCount val="5"/>
                <c:pt idx="0">
                  <c:v>740546.86200000055</c:v>
                </c:pt>
                <c:pt idx="1">
                  <c:v>712552.14799999958</c:v>
                </c:pt>
                <c:pt idx="2">
                  <c:v>847191.37800000072</c:v>
                </c:pt>
                <c:pt idx="3">
                  <c:v>727409.45200000005</c:v>
                </c:pt>
                <c:pt idx="4">
                  <c:v>777654.65799999947</c:v>
                </c:pt>
              </c:numCache>
            </c:numRef>
          </c:val>
          <c:extLst>
            <c:ext xmlns:c16="http://schemas.microsoft.com/office/drawing/2014/chart" uri="{C3380CC4-5D6E-409C-BE32-E72D297353CC}">
              <c16:uniqueId val="{00000001-CA34-4343-BB5A-40A1FE1254F9}"/>
            </c:ext>
          </c:extLst>
        </c:ser>
        <c:dLbls>
          <c:showLegendKey val="0"/>
          <c:showVal val="0"/>
          <c:showCatName val="0"/>
          <c:showSerName val="0"/>
          <c:showPercent val="0"/>
          <c:showBubbleSize val="0"/>
        </c:dLbls>
        <c:gapWidth val="182"/>
        <c:axId val="1182058608"/>
        <c:axId val="1182077328"/>
      </c:barChart>
      <c:catAx>
        <c:axId val="118205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182077328"/>
        <c:crosses val="autoZero"/>
        <c:auto val="1"/>
        <c:lblAlgn val="ctr"/>
        <c:lblOffset val="100"/>
        <c:noMultiLvlLbl val="0"/>
      </c:catAx>
      <c:valAx>
        <c:axId val="1182077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crossAx val="118205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11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for E-commerce Busniess .xlsx]PIVOTS+Visualization!PivotTable2</c:name>
    <c:fmtId val="2"/>
  </c:pivotSource>
  <c:chart>
    <c:title>
      <c:tx>
        <c:rich>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r>
              <a:rPr lang="en-US" sz="2000" b="1" i="0" u="none" strike="noStrike" baseline="0">
                <a:effectLst/>
              </a:rPr>
              <a:t>Top 2 products by total sales</a:t>
            </a:r>
            <a:endParaRPr lang="en-US" sz="2000" b="1"/>
          </a:p>
        </c:rich>
      </c:tx>
      <c:overlay val="0"/>
      <c:spPr>
        <a:noFill/>
        <a:ln>
          <a:noFill/>
        </a:ln>
        <a:effectLst/>
      </c:spPr>
      <c:txPr>
        <a:bodyPr rot="0" spcFirstLastPara="1" vertOverflow="ellipsis" vert="horz" wrap="square" anchor="ctr" anchorCtr="1"/>
        <a:lstStyle/>
        <a:p>
          <a:pPr>
            <a:defRPr lang="en-US" sz="1332"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1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'PIVOTS+Visualization'!$G$4</c:f>
              <c:strCache>
                <c:ptCount val="1"/>
                <c:pt idx="0">
                  <c:v>Total</c:v>
                </c:pt>
              </c:strCache>
            </c:strRef>
          </c:tx>
          <c:spPr>
            <a:solidFill>
              <a:schemeClr val="accent1"/>
            </a:solidFill>
            <a:ln>
              <a:noFill/>
            </a:ln>
            <a:effectLst/>
          </c:spPr>
          <c:invertIfNegative val="0"/>
          <c:cat>
            <c:strRef>
              <c:f>'PIVOTS+Visualization'!$F$5:$F$6</c:f>
              <c:strCache>
                <c:ptCount val="2"/>
                <c:pt idx="0">
                  <c:v>Air Fryer</c:v>
                </c:pt>
                <c:pt idx="1">
                  <c:v>Televisions</c:v>
                </c:pt>
              </c:strCache>
            </c:strRef>
          </c:cat>
          <c:val>
            <c:numRef>
              <c:f>'PIVOTS+Visualization'!$G$5:$G$6</c:f>
              <c:numCache>
                <c:formatCode>"$"#,##0</c:formatCode>
                <c:ptCount val="2"/>
                <c:pt idx="0">
                  <c:v>765034.13800000027</c:v>
                </c:pt>
                <c:pt idx="1">
                  <c:v>811733.9560000007</c:v>
                </c:pt>
              </c:numCache>
            </c:numRef>
          </c:val>
          <c:extLst>
            <c:ext xmlns:c16="http://schemas.microsoft.com/office/drawing/2014/chart" uri="{C3380CC4-5D6E-409C-BE32-E72D297353CC}">
              <c16:uniqueId val="{00000000-80FF-4AE6-97BC-AA726E2BD3ED}"/>
            </c:ext>
          </c:extLst>
        </c:ser>
        <c:dLbls>
          <c:showLegendKey val="0"/>
          <c:showVal val="0"/>
          <c:showCatName val="0"/>
          <c:showSerName val="0"/>
          <c:showPercent val="0"/>
          <c:showBubbleSize val="0"/>
        </c:dLbls>
        <c:gapWidth val="219"/>
        <c:overlap val="-27"/>
        <c:axId val="1425227024"/>
        <c:axId val="1425226544"/>
      </c:barChart>
      <c:catAx>
        <c:axId val="142522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en-US"/>
          </a:p>
        </c:txPr>
        <c:crossAx val="1425226544"/>
        <c:crosses val="autoZero"/>
        <c:auto val="1"/>
        <c:lblAlgn val="ctr"/>
        <c:lblOffset val="100"/>
        <c:noMultiLvlLbl val="0"/>
      </c:catAx>
      <c:valAx>
        <c:axId val="1425226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en-US"/>
          </a:p>
        </c:txPr>
        <c:crossAx val="142522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1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11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4</xdr:col>
      <xdr:colOff>458195</xdr:colOff>
      <xdr:row>2</xdr:row>
      <xdr:rowOff>47597</xdr:rowOff>
    </xdr:from>
    <xdr:to>
      <xdr:col>11</xdr:col>
      <xdr:colOff>508000</xdr:colOff>
      <xdr:row>12</xdr:row>
      <xdr:rowOff>107576</xdr:rowOff>
    </xdr:to>
    <xdr:sp macro="" textlink="">
      <xdr:nvSpPr>
        <xdr:cNvPr id="3" name="Rectangle: Rounded Corners 2">
          <a:extLst>
            <a:ext uri="{FF2B5EF4-FFF2-40B4-BE49-F238E27FC236}">
              <a16:creationId xmlns:a16="http://schemas.microsoft.com/office/drawing/2014/main" id="{5B32810A-17AE-BC8F-87F4-81C5F0C829A8}"/>
            </a:ext>
          </a:extLst>
        </xdr:cNvPr>
        <xdr:cNvSpPr/>
      </xdr:nvSpPr>
      <xdr:spPr>
        <a:xfrm>
          <a:off x="2925624" y="410454"/>
          <a:ext cx="4367805" cy="1874265"/>
        </a:xfrm>
        <a:prstGeom prst="roundRect">
          <a:avLst/>
        </a:prstGeom>
        <a:solidFill>
          <a:srgbClr val="1C324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500" u="none" kern="1200"/>
            <a:t>ales</a:t>
          </a:r>
        </a:p>
        <a:p>
          <a:pPr algn="ctr"/>
          <a:r>
            <a:rPr lang="en-US" sz="4500" u="sng" kern="1200"/>
            <a:t> Dashboard</a:t>
          </a:r>
        </a:p>
      </xdr:txBody>
    </xdr:sp>
    <xdr:clientData/>
  </xdr:twoCellAnchor>
  <xdr:twoCellAnchor>
    <xdr:from>
      <xdr:col>10</xdr:col>
      <xdr:colOff>526144</xdr:colOff>
      <xdr:row>2</xdr:row>
      <xdr:rowOff>102808</xdr:rowOff>
    </xdr:from>
    <xdr:to>
      <xdr:col>15</xdr:col>
      <xdr:colOff>120952</xdr:colOff>
      <xdr:row>11</xdr:row>
      <xdr:rowOff>91369</xdr:rowOff>
    </xdr:to>
    <xdr:sp macro="" textlink="">
      <xdr:nvSpPr>
        <xdr:cNvPr id="4" name="Rectangle: Rounded Corners 3">
          <a:extLst>
            <a:ext uri="{FF2B5EF4-FFF2-40B4-BE49-F238E27FC236}">
              <a16:creationId xmlns:a16="http://schemas.microsoft.com/office/drawing/2014/main" id="{971ED0AE-74AC-D7C3-F30D-55154E08498A}"/>
            </a:ext>
          </a:extLst>
        </xdr:cNvPr>
        <xdr:cNvSpPr/>
      </xdr:nvSpPr>
      <xdr:spPr>
        <a:xfrm>
          <a:off x="6694715" y="465665"/>
          <a:ext cx="2679094" cy="1621418"/>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15</xdr:col>
      <xdr:colOff>314712</xdr:colOff>
      <xdr:row>2</xdr:row>
      <xdr:rowOff>51345</xdr:rowOff>
    </xdr:from>
    <xdr:to>
      <xdr:col>19</xdr:col>
      <xdr:colOff>533137</xdr:colOff>
      <xdr:row>11</xdr:row>
      <xdr:rowOff>91369</xdr:rowOff>
    </xdr:to>
    <xdr:sp macro="" textlink="">
      <xdr:nvSpPr>
        <xdr:cNvPr id="5" name="Rectangle: Rounded Corners 4">
          <a:extLst>
            <a:ext uri="{FF2B5EF4-FFF2-40B4-BE49-F238E27FC236}">
              <a16:creationId xmlns:a16="http://schemas.microsoft.com/office/drawing/2014/main" id="{90E70D77-CAA1-4A2C-8272-451933B7660D}"/>
            </a:ext>
          </a:extLst>
        </xdr:cNvPr>
        <xdr:cNvSpPr/>
      </xdr:nvSpPr>
      <xdr:spPr>
        <a:xfrm>
          <a:off x="9567569" y="414202"/>
          <a:ext cx="2685854" cy="16728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19</xdr:col>
      <xdr:colOff>598714</xdr:colOff>
      <xdr:row>2</xdr:row>
      <xdr:rowOff>21132</xdr:rowOff>
    </xdr:from>
    <xdr:to>
      <xdr:col>24</xdr:col>
      <xdr:colOff>253075</xdr:colOff>
      <xdr:row>11</xdr:row>
      <xdr:rowOff>18142</xdr:rowOff>
    </xdr:to>
    <xdr:sp macro="" textlink="">
      <xdr:nvSpPr>
        <xdr:cNvPr id="6" name="Rectangle: Rounded Corners 5">
          <a:extLst>
            <a:ext uri="{FF2B5EF4-FFF2-40B4-BE49-F238E27FC236}">
              <a16:creationId xmlns:a16="http://schemas.microsoft.com/office/drawing/2014/main" id="{39E0F6B9-4B4E-4D0B-9DDF-DDE30F9E37DA}"/>
            </a:ext>
          </a:extLst>
        </xdr:cNvPr>
        <xdr:cNvSpPr/>
      </xdr:nvSpPr>
      <xdr:spPr>
        <a:xfrm>
          <a:off x="12319000" y="383989"/>
          <a:ext cx="2738646" cy="16298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24</xdr:col>
      <xdr:colOff>289527</xdr:colOff>
      <xdr:row>1</xdr:row>
      <xdr:rowOff>163284</xdr:rowOff>
    </xdr:from>
    <xdr:to>
      <xdr:col>29</xdr:col>
      <xdr:colOff>0</xdr:colOff>
      <xdr:row>11</xdr:row>
      <xdr:rowOff>18142</xdr:rowOff>
    </xdr:to>
    <xdr:sp macro="" textlink="">
      <xdr:nvSpPr>
        <xdr:cNvPr id="7" name="Rectangle: Rounded Corners 6">
          <a:extLst>
            <a:ext uri="{FF2B5EF4-FFF2-40B4-BE49-F238E27FC236}">
              <a16:creationId xmlns:a16="http://schemas.microsoft.com/office/drawing/2014/main" id="{B648A7A0-91D7-4DC7-91A4-FCBD6056A1A8}"/>
            </a:ext>
          </a:extLst>
        </xdr:cNvPr>
        <xdr:cNvSpPr/>
      </xdr:nvSpPr>
      <xdr:spPr>
        <a:xfrm>
          <a:off x="15094098" y="344713"/>
          <a:ext cx="2794759" cy="16691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29</xdr:col>
      <xdr:colOff>95456</xdr:colOff>
      <xdr:row>1</xdr:row>
      <xdr:rowOff>122848</xdr:rowOff>
    </xdr:from>
    <xdr:to>
      <xdr:col>33</xdr:col>
      <xdr:colOff>307122</xdr:colOff>
      <xdr:row>11</xdr:row>
      <xdr:rowOff>16893</xdr:rowOff>
    </xdr:to>
    <xdr:sp macro="" textlink="">
      <xdr:nvSpPr>
        <xdr:cNvPr id="8" name="Rectangle: Rounded Corners 7">
          <a:extLst>
            <a:ext uri="{FF2B5EF4-FFF2-40B4-BE49-F238E27FC236}">
              <a16:creationId xmlns:a16="http://schemas.microsoft.com/office/drawing/2014/main" id="{D7CD66EE-F622-4E7E-A835-F2E4C0DC5316}"/>
            </a:ext>
          </a:extLst>
        </xdr:cNvPr>
        <xdr:cNvSpPr/>
      </xdr:nvSpPr>
      <xdr:spPr>
        <a:xfrm>
          <a:off x="17984313" y="304277"/>
          <a:ext cx="2679095" cy="17083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6</xdr:col>
      <xdr:colOff>400567</xdr:colOff>
      <xdr:row>2</xdr:row>
      <xdr:rowOff>156529</xdr:rowOff>
    </xdr:from>
    <xdr:to>
      <xdr:col>7</xdr:col>
      <xdr:colOff>562428</xdr:colOff>
      <xdr:row>7</xdr:row>
      <xdr:rowOff>0</xdr:rowOff>
    </xdr:to>
    <xdr:pic>
      <xdr:nvPicPr>
        <xdr:cNvPr id="17" name="Graphic 16" descr="Dollar with solid fill">
          <a:extLst>
            <a:ext uri="{FF2B5EF4-FFF2-40B4-BE49-F238E27FC236}">
              <a16:creationId xmlns:a16="http://schemas.microsoft.com/office/drawing/2014/main" id="{3743F6E9-930C-D114-3369-4D49A7913C3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101710" y="519386"/>
          <a:ext cx="778718" cy="750614"/>
        </a:xfrm>
        <a:prstGeom prst="rect">
          <a:avLst/>
        </a:prstGeom>
      </xdr:spPr>
    </xdr:pic>
    <xdr:clientData/>
  </xdr:twoCellAnchor>
  <xdr:twoCellAnchor>
    <xdr:from>
      <xdr:col>11</xdr:col>
      <xdr:colOff>18142</xdr:colOff>
      <xdr:row>2</xdr:row>
      <xdr:rowOff>52411</xdr:rowOff>
    </xdr:from>
    <xdr:to>
      <xdr:col>15</xdr:col>
      <xdr:colOff>43044</xdr:colOff>
      <xdr:row>5</xdr:row>
      <xdr:rowOff>20393</xdr:rowOff>
    </xdr:to>
    <xdr:sp macro="" textlink="">
      <xdr:nvSpPr>
        <xdr:cNvPr id="8193" name="Text Box 1">
          <a:extLst>
            <a:ext uri="{FF2B5EF4-FFF2-40B4-BE49-F238E27FC236}">
              <a16:creationId xmlns:a16="http://schemas.microsoft.com/office/drawing/2014/main" id="{F06725F7-F4B8-4155-334A-0DE759F45BB7}"/>
            </a:ext>
          </a:extLst>
        </xdr:cNvPr>
        <xdr:cNvSpPr txBox="1">
          <a:spLocks noChangeArrowheads="1"/>
        </xdr:cNvSpPr>
      </xdr:nvSpPr>
      <xdr:spPr bwMode="auto">
        <a:xfrm>
          <a:off x="6803571" y="415268"/>
          <a:ext cx="2492330" cy="512268"/>
        </a:xfrm>
        <a:prstGeom prst="rect">
          <a:avLst/>
        </a:prstGeom>
        <a:noFill/>
        <a:ln w="9525">
          <a:solidFill>
            <a:srgbClr val="000000"/>
          </a:solidFill>
          <a:miter lim="800000"/>
          <a:headEnd/>
          <a:tailEnd/>
        </a:ln>
      </xdr:spPr>
      <xdr:txBody>
        <a:bodyPr vertOverflow="clip" wrap="square" lIns="27432" tIns="18288" rIns="0" bIns="0" anchor="ctr" upright="1"/>
        <a:lstStyle/>
        <a:p>
          <a:pPr algn="ctr" rtl="0">
            <a:defRPr sz="1000"/>
          </a:pPr>
          <a:r>
            <a:rPr lang="en-US" sz="2400" b="1" i="0" u="none" strike="noStrike" baseline="0">
              <a:solidFill>
                <a:schemeClr val="bg2"/>
              </a:solidFill>
              <a:latin typeface="Calibri"/>
              <a:cs typeface="Calibri"/>
            </a:rPr>
            <a:t>Average Order Size</a:t>
          </a:r>
        </a:p>
      </xdr:txBody>
    </xdr:sp>
    <xdr:clientData/>
  </xdr:twoCellAnchor>
  <xdr:twoCellAnchor>
    <xdr:from>
      <xdr:col>16</xdr:col>
      <xdr:colOff>0</xdr:colOff>
      <xdr:row>2</xdr:row>
      <xdr:rowOff>62254</xdr:rowOff>
    </xdr:from>
    <xdr:to>
      <xdr:col>19</xdr:col>
      <xdr:colOff>448235</xdr:colOff>
      <xdr:row>5</xdr:row>
      <xdr:rowOff>26917</xdr:rowOff>
    </xdr:to>
    <xdr:sp macro="" textlink="">
      <xdr:nvSpPr>
        <xdr:cNvPr id="20" name="Text Box 1">
          <a:extLst>
            <a:ext uri="{FF2B5EF4-FFF2-40B4-BE49-F238E27FC236}">
              <a16:creationId xmlns:a16="http://schemas.microsoft.com/office/drawing/2014/main" id="{2E735247-5E40-4942-8BAB-5B420F917624}"/>
            </a:ext>
          </a:extLst>
        </xdr:cNvPr>
        <xdr:cNvSpPr txBox="1">
          <a:spLocks noChangeArrowheads="1"/>
        </xdr:cNvSpPr>
      </xdr:nvSpPr>
      <xdr:spPr bwMode="auto">
        <a:xfrm>
          <a:off x="9869714" y="425111"/>
          <a:ext cx="2298807" cy="508949"/>
        </a:xfrm>
        <a:prstGeom prst="rect">
          <a:avLst/>
        </a:prstGeom>
        <a:noFill/>
        <a:ln w="9525">
          <a:solidFill>
            <a:srgbClr val="000000"/>
          </a:solidFill>
          <a:miter lim="800000"/>
          <a:headEnd/>
          <a:tailEnd/>
        </a:ln>
      </xdr:spPr>
      <xdr:txBody>
        <a:bodyPr vertOverflow="clip" wrap="square" lIns="27432" tIns="18288" rIns="0" bIns="0" anchor="ctr" upright="1"/>
        <a:lstStyle/>
        <a:p>
          <a:pPr algn="ctr" rtl="0">
            <a:defRPr sz="1000"/>
          </a:pPr>
          <a:r>
            <a:rPr lang="en-US" sz="2400" b="1" i="0" u="none" strike="noStrike" baseline="0">
              <a:solidFill>
                <a:schemeClr val="bg2"/>
              </a:solidFill>
              <a:latin typeface="Calibri"/>
              <a:cs typeface="Calibri"/>
            </a:rPr>
            <a:t>Total Profit</a:t>
          </a:r>
        </a:p>
      </xdr:txBody>
    </xdr:sp>
    <xdr:clientData/>
  </xdr:twoCellAnchor>
  <xdr:twoCellAnchor>
    <xdr:from>
      <xdr:col>20</xdr:col>
      <xdr:colOff>155601</xdr:colOff>
      <xdr:row>1</xdr:row>
      <xdr:rowOff>164851</xdr:rowOff>
    </xdr:from>
    <xdr:to>
      <xdr:col>24</xdr:col>
      <xdr:colOff>180503</xdr:colOff>
      <xdr:row>4</xdr:row>
      <xdr:rowOff>127498</xdr:rowOff>
    </xdr:to>
    <xdr:sp macro="" textlink="">
      <xdr:nvSpPr>
        <xdr:cNvPr id="21" name="Text Box 1">
          <a:extLst>
            <a:ext uri="{FF2B5EF4-FFF2-40B4-BE49-F238E27FC236}">
              <a16:creationId xmlns:a16="http://schemas.microsoft.com/office/drawing/2014/main" id="{B4589200-3C0B-441E-805B-AA1ED062FB87}"/>
            </a:ext>
          </a:extLst>
        </xdr:cNvPr>
        <xdr:cNvSpPr txBox="1">
          <a:spLocks noChangeArrowheads="1"/>
        </xdr:cNvSpPr>
      </xdr:nvSpPr>
      <xdr:spPr bwMode="auto">
        <a:xfrm>
          <a:off x="12492744" y="346280"/>
          <a:ext cx="2492330" cy="506932"/>
        </a:xfrm>
        <a:prstGeom prst="rect">
          <a:avLst/>
        </a:prstGeom>
        <a:noFill/>
        <a:ln w="9525">
          <a:solidFill>
            <a:srgbClr val="000000"/>
          </a:solidFill>
          <a:miter lim="800000"/>
          <a:headEnd/>
          <a:tailEnd/>
        </a:ln>
      </xdr:spPr>
      <xdr:txBody>
        <a:bodyPr vertOverflow="clip" wrap="square" lIns="27432" tIns="18288" rIns="0" bIns="0" anchor="ctr" upright="1"/>
        <a:lstStyle/>
        <a:p>
          <a:pPr algn="ctr" rtl="0">
            <a:defRPr sz="1000"/>
          </a:pPr>
          <a:r>
            <a:rPr lang="en-US" sz="2400" b="1" i="0" u="none" strike="noStrike" baseline="0">
              <a:solidFill>
                <a:schemeClr val="bg2"/>
              </a:solidFill>
              <a:latin typeface="Calibri"/>
              <a:cs typeface="Calibri"/>
            </a:rPr>
            <a:t> Total Sales</a:t>
          </a:r>
        </a:p>
      </xdr:txBody>
    </xdr:sp>
    <xdr:clientData/>
  </xdr:twoCellAnchor>
  <xdr:twoCellAnchor>
    <xdr:from>
      <xdr:col>24</xdr:col>
      <xdr:colOff>362857</xdr:colOff>
      <xdr:row>1</xdr:row>
      <xdr:rowOff>167909</xdr:rowOff>
    </xdr:from>
    <xdr:to>
      <xdr:col>28</xdr:col>
      <xdr:colOff>462466</xdr:colOff>
      <xdr:row>4</xdr:row>
      <xdr:rowOff>130556</xdr:rowOff>
    </xdr:to>
    <xdr:sp macro="" textlink="">
      <xdr:nvSpPr>
        <xdr:cNvPr id="22" name="Text Box 1">
          <a:extLst>
            <a:ext uri="{FF2B5EF4-FFF2-40B4-BE49-F238E27FC236}">
              <a16:creationId xmlns:a16="http://schemas.microsoft.com/office/drawing/2014/main" id="{EF36FD49-16F1-418B-9D44-918729CE88F1}"/>
            </a:ext>
          </a:extLst>
        </xdr:cNvPr>
        <xdr:cNvSpPr txBox="1">
          <a:spLocks noChangeArrowheads="1"/>
        </xdr:cNvSpPr>
      </xdr:nvSpPr>
      <xdr:spPr bwMode="auto">
        <a:xfrm>
          <a:off x="15167428" y="349338"/>
          <a:ext cx="2567038" cy="506932"/>
        </a:xfrm>
        <a:prstGeom prst="rect">
          <a:avLst/>
        </a:prstGeom>
        <a:noFill/>
        <a:ln w="9525">
          <a:solidFill>
            <a:srgbClr val="000000"/>
          </a:solidFill>
          <a:miter lim="800000"/>
          <a:headEnd/>
          <a:tailEnd/>
        </a:ln>
      </xdr:spPr>
      <xdr:txBody>
        <a:bodyPr vertOverflow="clip" wrap="square" lIns="27432" tIns="18288" rIns="0" bIns="0" anchor="ctr" upright="1"/>
        <a:lstStyle/>
        <a:p>
          <a:pPr algn="ctr" rtl="0">
            <a:defRPr sz="1000"/>
          </a:pPr>
          <a:r>
            <a:rPr lang="en-US" sz="2400" b="1" i="0" u="none" strike="noStrike" baseline="0">
              <a:solidFill>
                <a:schemeClr val="bg2"/>
              </a:solidFill>
              <a:latin typeface="Calibri"/>
              <a:cs typeface="Calibri"/>
            </a:rPr>
            <a:t>Total Quantity sold</a:t>
          </a:r>
        </a:p>
      </xdr:txBody>
    </xdr:sp>
    <xdr:clientData/>
  </xdr:twoCellAnchor>
  <xdr:twoCellAnchor>
    <xdr:from>
      <xdr:col>29</xdr:col>
      <xdr:colOff>235738</xdr:colOff>
      <xdr:row>1</xdr:row>
      <xdr:rowOff>66404</xdr:rowOff>
    </xdr:from>
    <xdr:to>
      <xdr:col>33</xdr:col>
      <xdr:colOff>210835</xdr:colOff>
      <xdr:row>4</xdr:row>
      <xdr:rowOff>29051</xdr:rowOff>
    </xdr:to>
    <xdr:sp macro="" textlink="">
      <xdr:nvSpPr>
        <xdr:cNvPr id="23" name="Text Box 1">
          <a:extLst>
            <a:ext uri="{FF2B5EF4-FFF2-40B4-BE49-F238E27FC236}">
              <a16:creationId xmlns:a16="http://schemas.microsoft.com/office/drawing/2014/main" id="{C2478B31-07A9-49CA-A1C5-6D70D4BAB151}"/>
            </a:ext>
          </a:extLst>
        </xdr:cNvPr>
        <xdr:cNvSpPr txBox="1">
          <a:spLocks noChangeArrowheads="1"/>
        </xdr:cNvSpPr>
      </xdr:nvSpPr>
      <xdr:spPr bwMode="auto">
        <a:xfrm>
          <a:off x="17832294" y="249848"/>
          <a:ext cx="2402208" cy="512981"/>
        </a:xfrm>
        <a:prstGeom prst="rect">
          <a:avLst/>
        </a:prstGeom>
        <a:noFill/>
        <a:ln w="9525">
          <a:solidFill>
            <a:srgbClr val="000000"/>
          </a:solidFill>
          <a:miter lim="800000"/>
          <a:headEnd/>
          <a:tailEnd/>
        </a:ln>
      </xdr:spPr>
      <xdr:txBody>
        <a:bodyPr vertOverflow="clip" wrap="square" lIns="27432" tIns="18288" rIns="0" bIns="0" anchor="ctr" upright="1"/>
        <a:lstStyle/>
        <a:p>
          <a:pPr algn="ctr" rtl="0">
            <a:defRPr sz="1000"/>
          </a:pPr>
          <a:r>
            <a:rPr lang="en-US" sz="2400" b="1" i="0" u="none" strike="noStrike" baseline="0">
              <a:solidFill>
                <a:schemeClr val="bg2"/>
              </a:solidFill>
              <a:latin typeface="Calibri"/>
              <a:cs typeface="Calibri"/>
            </a:rPr>
            <a:t>Sales Growth Rate </a:t>
          </a:r>
        </a:p>
      </xdr:txBody>
    </xdr:sp>
    <xdr:clientData/>
  </xdr:twoCellAnchor>
  <xdr:oneCellAnchor>
    <xdr:from>
      <xdr:col>11</xdr:col>
      <xdr:colOff>508000</xdr:colOff>
      <xdr:row>6</xdr:row>
      <xdr:rowOff>132411</xdr:rowOff>
    </xdr:from>
    <xdr:ext cx="1494119" cy="593304"/>
    <xdr:sp macro="" textlink="">
      <xdr:nvSpPr>
        <xdr:cNvPr id="26" name="TextBox 25">
          <a:extLst>
            <a:ext uri="{FF2B5EF4-FFF2-40B4-BE49-F238E27FC236}">
              <a16:creationId xmlns:a16="http://schemas.microsoft.com/office/drawing/2014/main" id="{B4D1CE19-98B4-8102-AFA0-3EE5098E6B9C}"/>
            </a:ext>
          </a:extLst>
        </xdr:cNvPr>
        <xdr:cNvSpPr txBox="1"/>
      </xdr:nvSpPr>
      <xdr:spPr>
        <a:xfrm>
          <a:off x="7293429" y="1220982"/>
          <a:ext cx="149411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b="1" i="0" u="none" strike="noStrike">
              <a:solidFill>
                <a:schemeClr val="tx1"/>
              </a:solidFill>
              <a:effectLst/>
              <a:latin typeface="+mn-lt"/>
              <a:ea typeface="+mn-ea"/>
              <a:cs typeface="+mn-cs"/>
            </a:rPr>
            <a:t>$352</a:t>
          </a:r>
          <a:r>
            <a:rPr lang="en-US" sz="3200" b="1"/>
            <a:t> </a:t>
          </a:r>
          <a:endParaRPr lang="en-US" sz="3200" b="1" kern="1200"/>
        </a:p>
      </xdr:txBody>
    </xdr:sp>
    <xdr:clientData/>
  </xdr:oneCellAnchor>
  <xdr:oneCellAnchor>
    <xdr:from>
      <xdr:col>16</xdr:col>
      <xdr:colOff>193650</xdr:colOff>
      <xdr:row>6</xdr:row>
      <xdr:rowOff>0</xdr:rowOff>
    </xdr:from>
    <xdr:ext cx="1780490" cy="593304"/>
    <xdr:sp macro="" textlink="">
      <xdr:nvSpPr>
        <xdr:cNvPr id="27" name="TextBox 26">
          <a:extLst>
            <a:ext uri="{FF2B5EF4-FFF2-40B4-BE49-F238E27FC236}">
              <a16:creationId xmlns:a16="http://schemas.microsoft.com/office/drawing/2014/main" id="{0CF76B51-E4B4-4BD1-8163-4DB4B082B6A7}"/>
            </a:ext>
          </a:extLst>
        </xdr:cNvPr>
        <xdr:cNvSpPr txBox="1"/>
      </xdr:nvSpPr>
      <xdr:spPr>
        <a:xfrm>
          <a:off x="10063364" y="1088571"/>
          <a:ext cx="178049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b="1" i="0" u="none" strike="noStrike">
              <a:solidFill>
                <a:schemeClr val="tx1"/>
              </a:solidFill>
              <a:effectLst/>
              <a:latin typeface="+mn-lt"/>
              <a:ea typeface="+mn-ea"/>
              <a:cs typeface="+mn-cs"/>
            </a:rPr>
            <a:t>$808,671</a:t>
          </a:r>
          <a:r>
            <a:rPr lang="en-US" sz="3200"/>
            <a:t> </a:t>
          </a:r>
          <a:endParaRPr lang="en-US" sz="3200" kern="1200"/>
        </a:p>
      </xdr:txBody>
    </xdr:sp>
    <xdr:clientData/>
  </xdr:oneCellAnchor>
  <xdr:oneCellAnchor>
    <xdr:from>
      <xdr:col>20</xdr:col>
      <xdr:colOff>337029</xdr:colOff>
      <xdr:row>6</xdr:row>
      <xdr:rowOff>48060</xdr:rowOff>
    </xdr:from>
    <xdr:ext cx="2051423" cy="530658"/>
    <xdr:sp macro="" textlink="">
      <xdr:nvSpPr>
        <xdr:cNvPr id="28" name="TextBox 27">
          <a:extLst>
            <a:ext uri="{FF2B5EF4-FFF2-40B4-BE49-F238E27FC236}">
              <a16:creationId xmlns:a16="http://schemas.microsoft.com/office/drawing/2014/main" id="{2E522323-0C13-4888-843E-F1C565DBC168}"/>
            </a:ext>
          </a:extLst>
        </xdr:cNvPr>
        <xdr:cNvSpPr txBox="1"/>
      </xdr:nvSpPr>
      <xdr:spPr>
        <a:xfrm>
          <a:off x="12674172" y="1136631"/>
          <a:ext cx="205142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b="1" i="0" u="none" strike="noStrike">
              <a:solidFill>
                <a:schemeClr val="tx1"/>
              </a:solidFill>
              <a:effectLst/>
              <a:latin typeface="+mn-lt"/>
              <a:ea typeface="+mn-ea"/>
              <a:cs typeface="+mn-cs"/>
            </a:rPr>
            <a:t>$3,805,354</a:t>
          </a:r>
          <a:r>
            <a:rPr lang="en-US" sz="2800" b="1"/>
            <a:t> </a:t>
          </a:r>
          <a:endParaRPr lang="en-US" sz="2800" b="1" kern="1200"/>
        </a:p>
      </xdr:txBody>
    </xdr:sp>
    <xdr:clientData/>
  </xdr:oneCellAnchor>
  <xdr:oneCellAnchor>
    <xdr:from>
      <xdr:col>25</xdr:col>
      <xdr:colOff>429024</xdr:colOff>
      <xdr:row>5</xdr:row>
      <xdr:rowOff>130486</xdr:rowOff>
    </xdr:from>
    <xdr:ext cx="1494119" cy="593304"/>
    <xdr:sp macro="" textlink="">
      <xdr:nvSpPr>
        <xdr:cNvPr id="29" name="TextBox 28">
          <a:extLst>
            <a:ext uri="{FF2B5EF4-FFF2-40B4-BE49-F238E27FC236}">
              <a16:creationId xmlns:a16="http://schemas.microsoft.com/office/drawing/2014/main" id="{4E7B9206-AFAD-4F71-8029-0F66A9865AD4}"/>
            </a:ext>
          </a:extLst>
        </xdr:cNvPr>
        <xdr:cNvSpPr txBox="1"/>
      </xdr:nvSpPr>
      <xdr:spPr>
        <a:xfrm>
          <a:off x="15850453" y="1037629"/>
          <a:ext cx="149411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b="1" i="0" u="none" strike="noStrike">
              <a:solidFill>
                <a:schemeClr val="tx1"/>
              </a:solidFill>
              <a:effectLst/>
              <a:latin typeface="+mn-lt"/>
              <a:ea typeface="+mn-ea"/>
              <a:cs typeface="+mn-cs"/>
            </a:rPr>
            <a:t>10822</a:t>
          </a:r>
          <a:r>
            <a:rPr lang="en-US" sz="3200" b="1"/>
            <a:t>  </a:t>
          </a:r>
          <a:endParaRPr lang="en-US" sz="3200" b="1" kern="1200"/>
        </a:p>
      </xdr:txBody>
    </xdr:sp>
    <xdr:clientData/>
  </xdr:oneCellAnchor>
  <xdr:oneCellAnchor>
    <xdr:from>
      <xdr:col>30</xdr:col>
      <xdr:colOff>8300</xdr:colOff>
      <xdr:row>5</xdr:row>
      <xdr:rowOff>87155</xdr:rowOff>
    </xdr:from>
    <xdr:ext cx="1494119" cy="530658"/>
    <xdr:sp macro="" textlink="">
      <xdr:nvSpPr>
        <xdr:cNvPr id="30" name="TextBox 29">
          <a:extLst>
            <a:ext uri="{FF2B5EF4-FFF2-40B4-BE49-F238E27FC236}">
              <a16:creationId xmlns:a16="http://schemas.microsoft.com/office/drawing/2014/main" id="{45861ACE-D01A-44B0-92BD-62F87B5A5C94}"/>
            </a:ext>
          </a:extLst>
        </xdr:cNvPr>
        <xdr:cNvSpPr txBox="1"/>
      </xdr:nvSpPr>
      <xdr:spPr>
        <a:xfrm>
          <a:off x="18211633" y="1004377"/>
          <a:ext cx="1494119"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b="1" i="0" u="none" strike="noStrike">
              <a:solidFill>
                <a:schemeClr val="tx1"/>
              </a:solidFill>
              <a:effectLst/>
              <a:latin typeface="+mn-lt"/>
              <a:ea typeface="+mn-ea"/>
              <a:cs typeface="+mn-cs"/>
            </a:rPr>
            <a:t>-19.8%</a:t>
          </a:r>
          <a:r>
            <a:rPr lang="en-US" sz="2800"/>
            <a:t>  </a:t>
          </a:r>
          <a:endParaRPr lang="en-US" sz="2800" kern="1200"/>
        </a:p>
      </xdr:txBody>
    </xdr:sp>
    <xdr:clientData/>
  </xdr:oneCellAnchor>
  <xdr:twoCellAnchor>
    <xdr:from>
      <xdr:col>25</xdr:col>
      <xdr:colOff>18142</xdr:colOff>
      <xdr:row>13</xdr:row>
      <xdr:rowOff>163287</xdr:rowOff>
    </xdr:from>
    <xdr:to>
      <xdr:col>37</xdr:col>
      <xdr:colOff>272142</xdr:colOff>
      <xdr:row>32</xdr:row>
      <xdr:rowOff>42336</xdr:rowOff>
    </xdr:to>
    <xdr:graphicFrame macro="">
      <xdr:nvGraphicFramePr>
        <xdr:cNvPr id="31" name="Chart 30">
          <a:extLst>
            <a:ext uri="{FF2B5EF4-FFF2-40B4-BE49-F238E27FC236}">
              <a16:creationId xmlns:a16="http://schemas.microsoft.com/office/drawing/2014/main" id="{CA04EDBD-76FD-4998-8142-92081DFB5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25138</xdr:colOff>
      <xdr:row>14</xdr:row>
      <xdr:rowOff>18143</xdr:rowOff>
    </xdr:from>
    <xdr:to>
      <xdr:col>24</xdr:col>
      <xdr:colOff>489858</xdr:colOff>
      <xdr:row>32</xdr:row>
      <xdr:rowOff>58461</xdr:rowOff>
    </xdr:to>
    <xdr:graphicFrame macro="">
      <xdr:nvGraphicFramePr>
        <xdr:cNvPr id="33" name="Chart 32">
          <a:extLst>
            <a:ext uri="{FF2B5EF4-FFF2-40B4-BE49-F238E27FC236}">
              <a16:creationId xmlns:a16="http://schemas.microsoft.com/office/drawing/2014/main" id="{CF9F5C74-D0FE-4DAC-94C5-F45096A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343768</xdr:colOff>
      <xdr:row>32</xdr:row>
      <xdr:rowOff>137080</xdr:rowOff>
    </xdr:from>
    <xdr:to>
      <xdr:col>37</xdr:col>
      <xdr:colOff>221746</xdr:colOff>
      <xdr:row>53</xdr:row>
      <xdr:rowOff>108856</xdr:rowOff>
    </xdr:to>
    <xdr:graphicFrame macro="">
      <xdr:nvGraphicFramePr>
        <xdr:cNvPr id="34" name="Chart 33">
          <a:extLst>
            <a:ext uri="{FF2B5EF4-FFF2-40B4-BE49-F238E27FC236}">
              <a16:creationId xmlns:a16="http://schemas.microsoft.com/office/drawing/2014/main" id="{2B086E00-A0AC-4617-B64E-9429B1CA2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540256</xdr:colOff>
      <xdr:row>52</xdr:row>
      <xdr:rowOff>124985</xdr:rowOff>
    </xdr:from>
    <xdr:to>
      <xdr:col>27</xdr:col>
      <xdr:colOff>205620</xdr:colOff>
      <xdr:row>70</xdr:row>
      <xdr:rowOff>139095</xdr:rowOff>
    </xdr:to>
    <xdr:graphicFrame macro="">
      <xdr:nvGraphicFramePr>
        <xdr:cNvPr id="35" name="Chart 34">
          <a:extLst>
            <a:ext uri="{FF2B5EF4-FFF2-40B4-BE49-F238E27FC236}">
              <a16:creationId xmlns:a16="http://schemas.microsoft.com/office/drawing/2014/main" id="{236BDB72-ED36-41A3-9E7D-8513CFA7C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326572</xdr:colOff>
      <xdr:row>13</xdr:row>
      <xdr:rowOff>104829</xdr:rowOff>
    </xdr:from>
    <xdr:to>
      <xdr:col>16</xdr:col>
      <xdr:colOff>415269</xdr:colOff>
      <xdr:row>33</xdr:row>
      <xdr:rowOff>90716</xdr:rowOff>
    </xdr:to>
    <xdr:graphicFrame macro="">
      <xdr:nvGraphicFramePr>
        <xdr:cNvPr id="36" name="Chart 35">
          <a:extLst>
            <a:ext uri="{FF2B5EF4-FFF2-40B4-BE49-F238E27FC236}">
              <a16:creationId xmlns:a16="http://schemas.microsoft.com/office/drawing/2014/main" id="{EE5A7D91-A222-4EB4-B057-F9A851DD7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344714</xdr:colOff>
      <xdr:row>34</xdr:row>
      <xdr:rowOff>27241</xdr:rowOff>
    </xdr:from>
    <xdr:to>
      <xdr:col>16</xdr:col>
      <xdr:colOff>326572</xdr:colOff>
      <xdr:row>52</xdr:row>
      <xdr:rowOff>55463</xdr:rowOff>
    </xdr:to>
    <xdr:graphicFrame macro="">
      <xdr:nvGraphicFramePr>
        <xdr:cNvPr id="37" name="Chart 36">
          <a:extLst>
            <a:ext uri="{FF2B5EF4-FFF2-40B4-BE49-F238E27FC236}">
              <a16:creationId xmlns:a16="http://schemas.microsoft.com/office/drawing/2014/main" id="{7C1F321A-E2FA-450F-9965-D8CA9CEE4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562429</xdr:colOff>
      <xdr:row>32</xdr:row>
      <xdr:rowOff>157236</xdr:rowOff>
    </xdr:from>
    <xdr:to>
      <xdr:col>27</xdr:col>
      <xdr:colOff>181430</xdr:colOff>
      <xdr:row>51</xdr:row>
      <xdr:rowOff>129015</xdr:rowOff>
    </xdr:to>
    <xdr:graphicFrame macro="">
      <xdr:nvGraphicFramePr>
        <xdr:cNvPr id="38" name="Chart 37">
          <a:extLst>
            <a:ext uri="{FF2B5EF4-FFF2-40B4-BE49-F238E27FC236}">
              <a16:creationId xmlns:a16="http://schemas.microsoft.com/office/drawing/2014/main" id="{1E3848A9-6361-43F5-919E-1A0FBC703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388956</xdr:colOff>
      <xdr:row>52</xdr:row>
      <xdr:rowOff>173363</xdr:rowOff>
    </xdr:from>
    <xdr:to>
      <xdr:col>16</xdr:col>
      <xdr:colOff>332510</xdr:colOff>
      <xdr:row>70</xdr:row>
      <xdr:rowOff>48380</xdr:rowOff>
    </xdr:to>
    <xdr:graphicFrame macro="">
      <xdr:nvGraphicFramePr>
        <xdr:cNvPr id="39" name="Chart 38">
          <a:extLst>
            <a:ext uri="{FF2B5EF4-FFF2-40B4-BE49-F238E27FC236}">
              <a16:creationId xmlns:a16="http://schemas.microsoft.com/office/drawing/2014/main" id="{5E110C05-C7D6-4C92-9C31-E6EEF66BC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37</xdr:col>
      <xdr:colOff>398652</xdr:colOff>
      <xdr:row>55</xdr:row>
      <xdr:rowOff>0</xdr:rowOff>
    </xdr:from>
    <xdr:to>
      <xdr:col>44</xdr:col>
      <xdr:colOff>235856</xdr:colOff>
      <xdr:row>61</xdr:row>
      <xdr:rowOff>-1</xdr:rowOff>
    </xdr:to>
    <mc:AlternateContent xmlns:mc="http://schemas.openxmlformats.org/markup-compatibility/2006" xmlns:a14="http://schemas.microsoft.com/office/drawing/2010/main">
      <mc:Choice Requires="a14">
        <xdr:graphicFrame macro="">
          <xdr:nvGraphicFramePr>
            <xdr:cNvPr id="40" name="Product_Category">
              <a:extLst>
                <a:ext uri="{FF2B5EF4-FFF2-40B4-BE49-F238E27FC236}">
                  <a16:creationId xmlns:a16="http://schemas.microsoft.com/office/drawing/2014/main" id="{EA399A8C-812E-BD42-1618-03B561CAB5DE}"/>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23222366" y="9978571"/>
              <a:ext cx="4155204" cy="1088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191204</xdr:colOff>
      <xdr:row>2</xdr:row>
      <xdr:rowOff>10791</xdr:rowOff>
    </xdr:from>
    <xdr:to>
      <xdr:col>44</xdr:col>
      <xdr:colOff>0</xdr:colOff>
      <xdr:row>11</xdr:row>
      <xdr:rowOff>16893</xdr:rowOff>
    </xdr:to>
    <mc:AlternateContent xmlns:mc="http://schemas.openxmlformats.org/markup-compatibility/2006" xmlns:a14="http://schemas.microsoft.com/office/drawing/2010/main">
      <mc:Choice Requires="a14">
        <xdr:graphicFrame macro="">
          <xdr:nvGraphicFramePr>
            <xdr:cNvPr id="41" name="Region_Name">
              <a:extLst>
                <a:ext uri="{FF2B5EF4-FFF2-40B4-BE49-F238E27FC236}">
                  <a16:creationId xmlns:a16="http://schemas.microsoft.com/office/drawing/2014/main" id="{AD7018F3-312A-D760-31B9-A96A81EFC8F4}"/>
                </a:ext>
              </a:extLst>
            </xdr:cNvPr>
            <xdr:cNvGraphicFramePr/>
          </xdr:nvGraphicFramePr>
          <xdr:xfrm>
            <a:off x="0" y="0"/>
            <a:ext cx="0" cy="0"/>
          </xdr:xfrm>
          <a:graphic>
            <a:graphicData uri="http://schemas.microsoft.com/office/drawing/2010/slicer">
              <sle:slicer xmlns:sle="http://schemas.microsoft.com/office/drawing/2010/slicer" name="Region_Name"/>
            </a:graphicData>
          </a:graphic>
        </xdr:graphicFrame>
      </mc:Choice>
      <mc:Fallback xmlns="">
        <xdr:sp macro="" textlink="">
          <xdr:nvSpPr>
            <xdr:cNvPr id="0" name=""/>
            <xdr:cNvSpPr>
              <a:spLocks noTextEdit="1"/>
            </xdr:cNvSpPr>
          </xdr:nvSpPr>
          <xdr:spPr>
            <a:xfrm>
              <a:off x="25482347" y="373648"/>
              <a:ext cx="1659367" cy="1638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0</xdr:colOff>
      <xdr:row>1</xdr:row>
      <xdr:rowOff>159135</xdr:rowOff>
    </xdr:from>
    <xdr:to>
      <xdr:col>40</xdr:col>
      <xdr:colOff>493385</xdr:colOff>
      <xdr:row>11</xdr:row>
      <xdr:rowOff>50815</xdr:rowOff>
    </xdr:to>
    <mc:AlternateContent xmlns:mc="http://schemas.openxmlformats.org/markup-compatibility/2006" xmlns:a14="http://schemas.microsoft.com/office/drawing/2010/main">
      <mc:Choice Requires="a14">
        <xdr:graphicFrame macro="">
          <xdr:nvGraphicFramePr>
            <xdr:cNvPr id="42" name="Sales_Rep_Name">
              <a:extLst>
                <a:ext uri="{FF2B5EF4-FFF2-40B4-BE49-F238E27FC236}">
                  <a16:creationId xmlns:a16="http://schemas.microsoft.com/office/drawing/2014/main" id="{9A252486-2668-4296-E767-5BA90FF95898}"/>
                </a:ext>
              </a:extLst>
            </xdr:cNvPr>
            <xdr:cNvGraphicFramePr/>
          </xdr:nvGraphicFramePr>
          <xdr:xfrm>
            <a:off x="0" y="0"/>
            <a:ext cx="0" cy="0"/>
          </xdr:xfrm>
          <a:graphic>
            <a:graphicData uri="http://schemas.microsoft.com/office/drawing/2010/slicer">
              <sle:slicer xmlns:sle="http://schemas.microsoft.com/office/drawing/2010/slicer" name="Sales_Rep_Name"/>
            </a:graphicData>
          </a:graphic>
        </xdr:graphicFrame>
      </mc:Choice>
      <mc:Fallback xmlns="">
        <xdr:sp macro="" textlink="">
          <xdr:nvSpPr>
            <xdr:cNvPr id="0" name=""/>
            <xdr:cNvSpPr>
              <a:spLocks noTextEdit="1"/>
            </xdr:cNvSpPr>
          </xdr:nvSpPr>
          <xdr:spPr>
            <a:xfrm>
              <a:off x="23440571" y="340564"/>
              <a:ext cx="1727100" cy="1705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595715</xdr:colOff>
      <xdr:row>1</xdr:row>
      <xdr:rowOff>167839</xdr:rowOff>
    </xdr:from>
    <xdr:to>
      <xdr:col>37</xdr:col>
      <xdr:colOff>399142</xdr:colOff>
      <xdr:row>11</xdr:row>
      <xdr:rowOff>18142</xdr:rowOff>
    </xdr:to>
    <mc:AlternateContent xmlns:mc="http://schemas.openxmlformats.org/markup-compatibility/2006" xmlns:a14="http://schemas.microsoft.com/office/drawing/2010/main">
      <mc:Choice Requires="a14">
        <xdr:graphicFrame macro="">
          <xdr:nvGraphicFramePr>
            <xdr:cNvPr id="43" name="Time_of_date">
              <a:extLst>
                <a:ext uri="{FF2B5EF4-FFF2-40B4-BE49-F238E27FC236}">
                  <a16:creationId xmlns:a16="http://schemas.microsoft.com/office/drawing/2014/main" id="{A19B9393-3936-0AF6-E981-3CA7306036D7}"/>
                </a:ext>
              </a:extLst>
            </xdr:cNvPr>
            <xdr:cNvGraphicFramePr/>
          </xdr:nvGraphicFramePr>
          <xdr:xfrm>
            <a:off x="0" y="0"/>
            <a:ext cx="0" cy="0"/>
          </xdr:xfrm>
          <a:graphic>
            <a:graphicData uri="http://schemas.microsoft.com/office/drawing/2010/slicer">
              <sle:slicer xmlns:sle="http://schemas.microsoft.com/office/drawing/2010/slicer" name="Time_of_date"/>
            </a:graphicData>
          </a:graphic>
        </xdr:graphicFrame>
      </mc:Choice>
      <mc:Fallback xmlns="">
        <xdr:sp macro="" textlink="">
          <xdr:nvSpPr>
            <xdr:cNvPr id="0" name=""/>
            <xdr:cNvSpPr>
              <a:spLocks noTextEdit="1"/>
            </xdr:cNvSpPr>
          </xdr:nvSpPr>
          <xdr:spPr>
            <a:xfrm>
              <a:off x="20952001" y="349268"/>
              <a:ext cx="2270855" cy="1664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37</xdr:col>
      <xdr:colOff>472666</xdr:colOff>
      <xdr:row>13</xdr:row>
      <xdr:rowOff>176417</xdr:rowOff>
    </xdr:from>
    <xdr:to>
      <xdr:col>44</xdr:col>
      <xdr:colOff>154459</xdr:colOff>
      <xdr:row>33</xdr:row>
      <xdr:rowOff>66687</xdr:rowOff>
    </xdr:to>
    <xdr:graphicFrame macro="">
      <xdr:nvGraphicFramePr>
        <xdr:cNvPr id="44" name="Chart 43">
          <a:extLst>
            <a:ext uri="{FF2B5EF4-FFF2-40B4-BE49-F238E27FC236}">
              <a16:creationId xmlns:a16="http://schemas.microsoft.com/office/drawing/2014/main" id="{FC761081-CAA6-4C72-969A-F83C88083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399143</xdr:colOff>
      <xdr:row>54</xdr:row>
      <xdr:rowOff>145143</xdr:rowOff>
    </xdr:from>
    <xdr:to>
      <xdr:col>37</xdr:col>
      <xdr:colOff>199571</xdr:colOff>
      <xdr:row>71</xdr:row>
      <xdr:rowOff>90714</xdr:rowOff>
    </xdr:to>
    <xdr:graphicFrame macro="">
      <xdr:nvGraphicFramePr>
        <xdr:cNvPr id="45" name="Chart 44">
          <a:extLst>
            <a:ext uri="{FF2B5EF4-FFF2-40B4-BE49-F238E27FC236}">
              <a16:creationId xmlns:a16="http://schemas.microsoft.com/office/drawing/2014/main" id="{EC3C9AAC-78E9-40CB-9CFF-B5D3E7AA3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37</xdr:col>
      <xdr:colOff>398651</xdr:colOff>
      <xdr:row>34</xdr:row>
      <xdr:rowOff>62765</xdr:rowOff>
    </xdr:from>
    <xdr:to>
      <xdr:col>44</xdr:col>
      <xdr:colOff>235856</xdr:colOff>
      <xdr:row>53</xdr:row>
      <xdr:rowOff>145143</xdr:rowOff>
    </xdr:to>
    <xdr:graphicFrame macro="">
      <xdr:nvGraphicFramePr>
        <xdr:cNvPr id="46" name="Chart 45">
          <a:extLst>
            <a:ext uri="{FF2B5EF4-FFF2-40B4-BE49-F238E27FC236}">
              <a16:creationId xmlns:a16="http://schemas.microsoft.com/office/drawing/2014/main" id="{DA209712-6EC1-4F4D-B081-D99084972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37</xdr:col>
      <xdr:colOff>398651</xdr:colOff>
      <xdr:row>62</xdr:row>
      <xdr:rowOff>48381</xdr:rowOff>
    </xdr:from>
    <xdr:to>
      <xdr:col>44</xdr:col>
      <xdr:colOff>235856</xdr:colOff>
      <xdr:row>70</xdr:row>
      <xdr:rowOff>48380</xdr:rowOff>
    </xdr:to>
    <mc:AlternateContent xmlns:mc="http://schemas.openxmlformats.org/markup-compatibility/2006" xmlns:tsle="http://schemas.microsoft.com/office/drawing/2012/timeslicer">
      <mc:Choice Requires="tsle">
        <xdr:graphicFrame macro="">
          <xdr:nvGraphicFramePr>
            <xdr:cNvPr id="47" name="Order_Date 1">
              <a:extLst>
                <a:ext uri="{FF2B5EF4-FFF2-40B4-BE49-F238E27FC236}">
                  <a16:creationId xmlns:a16="http://schemas.microsoft.com/office/drawing/2014/main" id="{425C95F8-60C2-4DE5-B159-D54CDBB4FE47}"/>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23222365" y="11296952"/>
              <a:ext cx="4155205" cy="14514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110614</xdr:colOff>
      <xdr:row>44</xdr:row>
      <xdr:rowOff>133145</xdr:rowOff>
    </xdr:from>
    <xdr:to>
      <xdr:col>5</xdr:col>
      <xdr:colOff>409677</xdr:colOff>
      <xdr:row>59</xdr:row>
      <xdr:rowOff>81115</xdr:rowOff>
    </xdr:to>
    <xdr:graphicFrame macro="">
      <xdr:nvGraphicFramePr>
        <xdr:cNvPr id="4" name="Chart 3">
          <a:extLst>
            <a:ext uri="{FF2B5EF4-FFF2-40B4-BE49-F238E27FC236}">
              <a16:creationId xmlns:a16="http://schemas.microsoft.com/office/drawing/2014/main" id="{8AED731A-40CA-7988-9D53-96A1E84DB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28677</xdr:colOff>
      <xdr:row>49</xdr:row>
      <xdr:rowOff>103238</xdr:rowOff>
    </xdr:from>
    <xdr:to>
      <xdr:col>9</xdr:col>
      <xdr:colOff>176161</xdr:colOff>
      <xdr:row>64</xdr:row>
      <xdr:rowOff>81116</xdr:rowOff>
    </xdr:to>
    <xdr:graphicFrame macro="">
      <xdr:nvGraphicFramePr>
        <xdr:cNvPr id="5" name="Chart 4">
          <a:extLst>
            <a:ext uri="{FF2B5EF4-FFF2-40B4-BE49-F238E27FC236}">
              <a16:creationId xmlns:a16="http://schemas.microsoft.com/office/drawing/2014/main" id="{C77A22B2-F855-E11C-3F43-48F44E110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704645</xdr:colOff>
      <xdr:row>38</xdr:row>
      <xdr:rowOff>41786</xdr:rowOff>
    </xdr:from>
    <xdr:to>
      <xdr:col>11</xdr:col>
      <xdr:colOff>778387</xdr:colOff>
      <xdr:row>50</xdr:row>
      <xdr:rowOff>153628</xdr:rowOff>
    </xdr:to>
    <xdr:graphicFrame macro="">
      <xdr:nvGraphicFramePr>
        <xdr:cNvPr id="6" name="Chart 5">
          <a:extLst>
            <a:ext uri="{FF2B5EF4-FFF2-40B4-BE49-F238E27FC236}">
              <a16:creationId xmlns:a16="http://schemas.microsoft.com/office/drawing/2014/main" id="{369AE1C3-2916-853D-2773-34087B7C0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95252</xdr:colOff>
      <xdr:row>46</xdr:row>
      <xdr:rowOff>92996</xdr:rowOff>
    </xdr:from>
    <xdr:to>
      <xdr:col>20</xdr:col>
      <xdr:colOff>68623</xdr:colOff>
      <xdr:row>61</xdr:row>
      <xdr:rowOff>70873</xdr:rowOff>
    </xdr:to>
    <xdr:graphicFrame macro="">
      <xdr:nvGraphicFramePr>
        <xdr:cNvPr id="8" name="Chart 7">
          <a:extLst>
            <a:ext uri="{FF2B5EF4-FFF2-40B4-BE49-F238E27FC236}">
              <a16:creationId xmlns:a16="http://schemas.microsoft.com/office/drawing/2014/main" id="{B85CE907-37A1-2AA9-DD26-050CAF51F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909484</xdr:colOff>
      <xdr:row>52</xdr:row>
      <xdr:rowOff>144207</xdr:rowOff>
    </xdr:from>
    <xdr:to>
      <xdr:col>12</xdr:col>
      <xdr:colOff>831646</xdr:colOff>
      <xdr:row>67</xdr:row>
      <xdr:rowOff>122084</xdr:rowOff>
    </xdr:to>
    <xdr:graphicFrame macro="">
      <xdr:nvGraphicFramePr>
        <xdr:cNvPr id="2" name="Chart 1">
          <a:extLst>
            <a:ext uri="{FF2B5EF4-FFF2-40B4-BE49-F238E27FC236}">
              <a16:creationId xmlns:a16="http://schemas.microsoft.com/office/drawing/2014/main" id="{6C5BD1F6-EBC9-6F6F-2EBC-044F24E81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177186</xdr:colOff>
      <xdr:row>2</xdr:row>
      <xdr:rowOff>154448</xdr:rowOff>
    </xdr:from>
    <xdr:to>
      <xdr:col>3</xdr:col>
      <xdr:colOff>573549</xdr:colOff>
      <xdr:row>11</xdr:row>
      <xdr:rowOff>122903</xdr:rowOff>
    </xdr:to>
    <xdr:graphicFrame macro="">
      <xdr:nvGraphicFramePr>
        <xdr:cNvPr id="3" name="Chart 2">
          <a:extLst>
            <a:ext uri="{FF2B5EF4-FFF2-40B4-BE49-F238E27FC236}">
              <a16:creationId xmlns:a16="http://schemas.microsoft.com/office/drawing/2014/main" id="{BAA679C1-BC95-ECB4-8857-6C13BD9E4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xdr:row>
      <xdr:rowOff>133965</xdr:rowOff>
    </xdr:from>
    <xdr:to>
      <xdr:col>4</xdr:col>
      <xdr:colOff>529508</xdr:colOff>
      <xdr:row>28</xdr:row>
      <xdr:rowOff>111843</xdr:rowOff>
    </xdr:to>
    <xdr:graphicFrame macro="">
      <xdr:nvGraphicFramePr>
        <xdr:cNvPr id="7" name="Chart 6">
          <a:extLst>
            <a:ext uri="{FF2B5EF4-FFF2-40B4-BE49-F238E27FC236}">
              <a16:creationId xmlns:a16="http://schemas.microsoft.com/office/drawing/2014/main" id="{4E653B2A-BBEC-C49D-1852-EA2E341D7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146460</xdr:colOff>
      <xdr:row>8</xdr:row>
      <xdr:rowOff>92996</xdr:rowOff>
    </xdr:from>
    <xdr:to>
      <xdr:col>12</xdr:col>
      <xdr:colOff>560234</xdr:colOff>
      <xdr:row>23</xdr:row>
      <xdr:rowOff>70874</xdr:rowOff>
    </xdr:to>
    <xdr:graphicFrame macro="">
      <xdr:nvGraphicFramePr>
        <xdr:cNvPr id="9" name="Chart 8">
          <a:extLst>
            <a:ext uri="{FF2B5EF4-FFF2-40B4-BE49-F238E27FC236}">
              <a16:creationId xmlns:a16="http://schemas.microsoft.com/office/drawing/2014/main" id="{CF9D2234-E3B0-9C71-3E31-C979F72D3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586863</xdr:colOff>
      <xdr:row>19</xdr:row>
      <xdr:rowOff>113480</xdr:rowOff>
    </xdr:from>
    <xdr:to>
      <xdr:col>9</xdr:col>
      <xdr:colOff>109588</xdr:colOff>
      <xdr:row>34</xdr:row>
      <xdr:rowOff>91357</xdr:rowOff>
    </xdr:to>
    <xdr:graphicFrame macro="">
      <xdr:nvGraphicFramePr>
        <xdr:cNvPr id="10" name="Chart 9">
          <a:extLst>
            <a:ext uri="{FF2B5EF4-FFF2-40B4-BE49-F238E27FC236}">
              <a16:creationId xmlns:a16="http://schemas.microsoft.com/office/drawing/2014/main" id="{37C5D57D-CA11-FE36-42BA-137327A2F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463960</xdr:colOff>
      <xdr:row>15</xdr:row>
      <xdr:rowOff>113480</xdr:rowOff>
    </xdr:from>
    <xdr:to>
      <xdr:col>16</xdr:col>
      <xdr:colOff>437331</xdr:colOff>
      <xdr:row>30</xdr:row>
      <xdr:rowOff>91358</xdr:rowOff>
    </xdr:to>
    <xdr:graphicFrame macro="">
      <xdr:nvGraphicFramePr>
        <xdr:cNvPr id="12" name="Chart 11">
          <a:extLst>
            <a:ext uri="{FF2B5EF4-FFF2-40B4-BE49-F238E27FC236}">
              <a16:creationId xmlns:a16="http://schemas.microsoft.com/office/drawing/2014/main" id="{A39A5F41-8464-2F8A-A409-754A1B4FD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1006782</xdr:colOff>
      <xdr:row>13</xdr:row>
      <xdr:rowOff>52029</xdr:rowOff>
    </xdr:from>
    <xdr:to>
      <xdr:col>11</xdr:col>
      <xdr:colOff>765073</xdr:colOff>
      <xdr:row>28</xdr:row>
      <xdr:rowOff>29907</xdr:rowOff>
    </xdr:to>
    <xdr:graphicFrame macro="">
      <xdr:nvGraphicFramePr>
        <xdr:cNvPr id="14" name="Chart 13">
          <a:extLst>
            <a:ext uri="{FF2B5EF4-FFF2-40B4-BE49-F238E27FC236}">
              <a16:creationId xmlns:a16="http://schemas.microsoft.com/office/drawing/2014/main" id="{20BD6F10-CD3E-8788-281B-ABA588A58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8</xdr:col>
      <xdr:colOff>551221</xdr:colOff>
      <xdr:row>17</xdr:row>
      <xdr:rowOff>102420</xdr:rowOff>
    </xdr:from>
    <xdr:to>
      <xdr:col>13</xdr:col>
      <xdr:colOff>20485</xdr:colOff>
      <xdr:row>24</xdr:row>
      <xdr:rowOff>179234</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83CC6598-C31C-EEF3-7E41-139EC198450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8007350" y="3236452"/>
              <a:ext cx="5225232" cy="13672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607870372" backgroundQuery="1" createdVersion="8" refreshedVersion="8" minRefreshableVersion="3" recordCount="0" supportSubquery="1" supportAdvancedDrill="1" xr:uid="{6B136E77-1DB5-4317-8A85-052199FD00B1}">
  <cacheSource type="external" connectionId="1"/>
  <cacheFields count="2">
    <cacheField name="[Region].[Region_Name].[Region_Name]" caption="Region_Name" numFmtId="0" hierarchy="24" level="1">
      <sharedItems count="2">
        <s v="Brăila"/>
        <s v="Târgu Mureș"/>
      </sharedItems>
    </cacheField>
    <cacheField name="[Measures].[Sum of Total_Sales]" caption="Sum of Total_Sales" numFmtId="0" hierarchy="28" level="32767"/>
  </cacheFields>
  <cacheHierarchies count="49">
    <cacheHierarchy uniqueName="[Customer].[Customer_ID]" caption="Customer_ID" attribute="1" defaultMemberUniqueName="[Customer].[Customer_ID].[All]" allUniqueName="[Customer].[Customer_ID].[All]" dimensionUniqueName="[Customer]" displayFolder="" count="2" memberValueDatatype="20" unbalanced="0"/>
    <cacheHierarchy uniqueName="[Customer].[Customer_Name]" caption="Customer_Name" attribute="1" defaultMemberUniqueName="[Customer].[Customer_Name].[All]" allUniqueName="[Customer].[Customer_Name].[All]" dimensionUniqueName="[Customer]" displayFolder="" count="2" memberValueDatatype="130" unbalanced="0"/>
    <cacheHierarchy uniqueName="[Customer].[Region_ID]" caption="Region_ID" attribute="1" defaultMemberUniqueName="[Customer].[Region_ID].[All]" allUniqueName="[Customer].[Region_ID].[All]" dimensionUniqueName="[Customer]" displayFolder="" count="2" memberValueDatatype="20" unbalanced="0"/>
    <cacheHierarchy uniqueName="[order].[Order_ID]" caption="Order_ID" attribute="1" defaultMemberUniqueName="[order].[Order_ID].[All]" allUniqueName="[order].[Order_ID].[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2" memberValueDatatype="20" unbalanced="0"/>
    <cacheHierarchy uniqueName="[order].[Sales_Rep_ID]" caption="Sales_Rep_ID" attribute="1" defaultMemberUniqueName="[order].[Sales_Rep_ID].[All]" allUniqueName="[order].[Sales_Rep_ID].[All]" dimensionUniqueName="[order]" displayFolder="" count="2" memberValueDatatype="20" unbalanced="0"/>
    <cacheHierarchy uniqueName="[order].[Region_ID]" caption="Region_ID" attribute="1" defaultMemberUniqueName="[order].[Region_ID].[All]" allUniqueName="[order].[Region_ID].[All]" dimensionUniqueName="[order]" displayFolder="" count="2" memberValueDatatype="20" unbalanced="0"/>
    <cacheHierarchy uniqueName="[order].[Quantity_Sold]" caption="Quantity_Sold" attribute="1" defaultMemberUniqueName="[order].[Quantity_Sold].[All]" allUniqueName="[order].[Quantity_Sold].[All]" dimensionUniqueName="[order]" displayFolder="" count="2" memberValueDatatype="20" unbalanced="0"/>
    <cacheHierarchy uniqueName="[order].[Unit_Price]" caption="Unit_Price" attribute="1" defaultMemberUniqueName="[order].[Unit_Price].[All]" allUniqueName="[order].[Unit_Price].[All]" dimensionUniqueName="[order]" displayFolder="" count="2" memberValueDatatype="5" unbalanced="0"/>
    <cacheHierarchy uniqueName="[order].[Total_Sales]" caption="Total_Sales" attribute="1" defaultMemberUniqueName="[order].[Total_Sales].[All]" allUniqueName="[order].[Total_Sales].[All]" dimensionUniqueName="[order]" displayFolder="" count="2" memberValueDatatype="5" unbalanced="0"/>
    <cacheHierarchy uniqueName="[order].[Profit]" caption="Profit" attribute="1" defaultMemberUniqueName="[order].[Profit].[All]" allUniqueName="[order].[Profit].[All]" dimensionUniqueName="[order]" displayFolder="" count="2" memberValueDatatype="5" unbalanced="0"/>
    <cacheHierarchy uniqueName="[order].[Return_Flag]" caption="Return_Flag" attribute="1" defaultMemberUniqueName="[order].[Return_Flag].[All]" allUniqueName="[order].[Return_Flag].[All]" dimensionUniqueName="[order]" displayFolder="" count="2" memberValueDatatype="11" unbalanced="0"/>
    <cacheHierarchy uniqueName="[order].[Time]" caption="Time" attribute="1" defaultMemberUniqueName="[order].[Time].[All]" allUniqueName="[order].[Time].[All]" dimensionUniqueName="[order]" displayFolder="" count="2" memberValueDatatype="130" unbalanced="0"/>
    <cacheHierarchy uniqueName="[order].[Year]" caption="Year" attribute="1" defaultMemberUniqueName="[order].[Year].[All]" allUniqueName="[order].[Year].[All]" dimensionUniqueName="[order]" displayFolder="" count="2" memberValueDatatype="20" unbalanced="0"/>
    <cacheHierarchy uniqueName="[order].[Month]" caption="Month" attribute="1" defaultMemberUniqueName="[order].[Month].[All]" allUniqueName="[order].[Month].[All]" dimensionUniqueName="[order]" displayFolder="" count="2" memberValueDatatype="20" unbalanced="0"/>
    <cacheHierarchy uniqueName="[order].[Day_of_Week]" caption="Day_of_Week" attribute="1" defaultMemberUniqueName="[order].[Day_of_Week].[All]" allUniqueName="[order].[Day_of_Week].[All]" dimensionUniqueName="[order]" displayFolder="" count="2" memberValueDatatype="130" unbalanced="0"/>
    <cacheHierarchy uniqueName="[order].[Hour]" caption="Hour" attribute="1" defaultMemberUniqueName="[order].[Hour].[All]" allUniqueName="[order].[Hour].[All]" dimensionUniqueName="[order]" displayFolder="" count="2"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2" memberValueDatatype="5"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2" memberValueDatatype="20" unbalanced="0"/>
    <cacheHierarchy uniqueName="[Region].[Region_Name]" caption="Region_Name" attribute="1" defaultMemberUniqueName="[Region].[Region_Name].[All]" allUniqueName="[Region].[Region_Name].[All]" dimensionUniqueName="[Region]" displayFolder="" count="2" memberValueDatatype="130" unbalanced="0">
      <fieldsUsage count="2">
        <fieldUsage x="-1"/>
        <fieldUsage x="0"/>
      </fieldsUsage>
    </cacheHierarchy>
    <cacheHierarchy uniqueName="[Rep].[Sales_Rep_ID]" caption="Sales_Rep_ID" attribute="1" defaultMemberUniqueName="[Rep].[Sales_Rep_ID].[All]" allUniqueName="[Rep].[Sales_Rep_ID].[All]" dimensionUniqueName="[Rep]" displayFolder="" count="2"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2" memberValueDatatype="7" unbalanced="0"/>
    <cacheHierarchy uniqueName="[Measures].[Sum of Total_Sales]" caption="Sum of Total_Sales" measure="1" displayFolder="" measureGroup="order" count="0" oneField="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601388891" backgroundQuery="1" createdVersion="8" refreshedVersion="8" minRefreshableVersion="3" recordCount="0" supportSubquery="1" supportAdvancedDrill="1" xr:uid="{02F57DDF-B219-4C4F-BFC3-C35F6B153395}">
  <cacheSource type="external" connectionId="1"/>
  <cacheFields count="3">
    <cacheField name="[Measures].[Sum of Profit]" caption="Sum of Profit" numFmtId="0" hierarchy="29" level="32767"/>
    <cacheField name="[order].[Year].[Year]" caption="Year" numFmtId="0" hierarchy="14"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order].[Year].&amp;[2022]"/>
            <x15:cachedUniqueName index="1" name="[order].[Year].&amp;[2023]"/>
            <x15:cachedUniqueName index="2" name="[order].[Year].&amp;[2024]"/>
          </x15:cachedUniqueNames>
        </ext>
      </extLst>
    </cacheField>
    <cacheField name="[order].[Month].[Month]" caption="Month" numFmtId="0" hierarchy="15" level="1">
      <sharedItems containsSemiMixedTypes="0" containsString="0" containsNumber="1" containsInteger="1" minValue="1" maxValue="12" count="12">
        <n v="10"/>
        <n v="11"/>
        <n v="12"/>
        <n v="1"/>
        <n v="2"/>
        <n v="3"/>
        <n v="4"/>
        <n v="5"/>
        <n v="6"/>
        <n v="7"/>
        <n v="8"/>
        <n v="9"/>
      </sharedItems>
      <extLst>
        <ext xmlns:x15="http://schemas.microsoft.com/office/spreadsheetml/2010/11/main" uri="{4F2E5C28-24EA-4eb8-9CBF-B6C8F9C3D259}">
          <x15:cachedUniqueNames>
            <x15:cachedUniqueName index="0" name="[order].[Month].&amp;[10]"/>
            <x15:cachedUniqueName index="1" name="[order].[Month].&amp;[11]"/>
            <x15:cachedUniqueName index="2" name="[order].[Month].&amp;[12]"/>
            <x15:cachedUniqueName index="3" name="[order].[Month].&amp;[1]"/>
            <x15:cachedUniqueName index="4" name="[order].[Month].&amp;[2]"/>
            <x15:cachedUniqueName index="5" name="[order].[Month].&amp;[3]"/>
            <x15:cachedUniqueName index="6" name="[order].[Month].&amp;[4]"/>
            <x15:cachedUniqueName index="7" name="[order].[Month].&amp;[5]"/>
            <x15:cachedUniqueName index="8" name="[order].[Month].&amp;[6]"/>
            <x15:cachedUniqueName index="9" name="[order].[Month].&amp;[7]"/>
            <x15:cachedUniqueName index="10" name="[order].[Month].&amp;[8]"/>
            <x15:cachedUniqueName index="11" name="[order].[Month].&amp;[9]"/>
          </x15:cachedUniqueNames>
        </ext>
      </extLst>
    </cacheField>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2" memberValueDatatype="20" unbalanced="0">
      <fieldsUsage count="2">
        <fieldUsage x="-1"/>
        <fieldUsage x="1"/>
      </fieldsUsage>
    </cacheHierarchy>
    <cacheHierarchy uniqueName="[order].[Month]" caption="Month" attribute="1" defaultMemberUniqueName="[order].[Month].[All]" allUniqueName="[order].[Month].[All]" dimensionUniqueName="[order]" displayFolder="" count="2" memberValueDatatype="20" unbalanced="0">
      <fieldsUsage count="2">
        <fieldUsage x="-1"/>
        <fieldUsage x="2"/>
      </fieldsUsage>
    </cacheHierarchy>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oneField="1">
      <fieldsUsage count="1">
        <fieldUsage x="0"/>
      </fieldsUsage>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602314815" backgroundQuery="1" createdVersion="8" refreshedVersion="8" minRefreshableVersion="3" recordCount="0" supportSubquery="1" supportAdvancedDrill="1" xr:uid="{D12DC242-3C9F-49CC-8EE3-AF3EBC28F491}">
  <cacheSource type="external" connectionId="1"/>
  <cacheFields count="2">
    <cacheField name="[Measures].[Sum of Total_Sales]" caption="Sum of Total_Sales" numFmtId="0" hierarchy="28" level="32767"/>
    <cacheField name="[product].[Product_Name].[Product_Name]" caption="Product_Name" numFmtId="0" hierarchy="21" level="1">
      <sharedItems count="2">
        <s v="Air Fryer"/>
        <s v="Televisions"/>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oneField="1">
      <fieldsUsage count="1">
        <fieldUsage x="0"/>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603009261" backgroundQuery="1" createdVersion="8" refreshedVersion="8" minRefreshableVersion="3" recordCount="0" supportSubquery="1" supportAdvancedDrill="1" xr:uid="{2D8993E1-6F74-42CF-B9D8-A1C2D6409B8C}">
  <cacheSource type="external" connectionId="1"/>
  <cacheFields count="2">
    <cacheField name="[Customer].[Customer_Name].[Customer_Name]" caption="Customer_Name" numFmtId="0" hierarchy="1" level="1">
      <sharedItems count="2">
        <s v="Adrian Petrescu"/>
        <s v="Alexandru Petrescu"/>
      </sharedItems>
    </cacheField>
    <cacheField name="[Measures].[Sum of Total_Sales]" caption="Sum of Total_Sales" numFmtId="0" hierarchy="28"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2" memberValueDatatype="130" unbalanced="0">
      <fieldsUsage count="2">
        <fieldUsage x="-1"/>
        <fieldUsage x="0"/>
      </fieldsUsage>
    </cacheHierarchy>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0"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oneField="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603935185" backgroundQuery="1" createdVersion="8" refreshedVersion="8" minRefreshableVersion="3" recordCount="0" supportSubquery="1" supportAdvancedDrill="1" xr:uid="{83DA9579-CAF5-4565-8EFB-354F16B0884C}">
  <cacheSource type="external" connectionId="1"/>
  <cacheFields count="2">
    <cacheField name="[order].[Time_of_date].[Time_of_date]" caption="Time_of_date" numFmtId="0" hierarchy="18" level="1">
      <sharedItems count="4">
        <s v="afternoon"/>
        <s v="evening"/>
        <s v="morning"/>
        <s v="night"/>
      </sharedItems>
    </cacheField>
    <cacheField name="[Measures].[Sum of Total_Sales]" caption="Sum of Total_Sales" numFmtId="0" hierarchy="28"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fieldsUsage count="2">
        <fieldUsage x="-1"/>
        <fieldUsage x="0"/>
      </fieldsUsage>
    </cacheHierarchy>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oneField="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604629632" backgroundQuery="1" createdVersion="8" refreshedVersion="8" minRefreshableVersion="3" recordCount="0" supportSubquery="1" supportAdvancedDrill="1" xr:uid="{8A4B7DBF-1907-417F-88FD-C5AFE9110937}">
  <cacheSource type="external" connectionId="1"/>
  <cacheFields count="3">
    <cacheField name="[Measures].[Sum of Quantity_Sold]" caption="Sum of Quantity_Sold" numFmtId="0" hierarchy="32" level="32767"/>
    <cacheField name="[Measures].[Sum of Total_Sales]" caption="Sum of Total_Sales" numFmtId="0" hierarchy="28" level="32767"/>
    <cacheField name="[Rep].[Sales_Rep_Name].[Sales_Rep_Name]" caption="Sales_Rep_Name" numFmtId="0" hierarchy="26" level="1">
      <sharedItems count="5">
        <s v="Alina Georgescu"/>
        <s v="Cosmin Petrescu"/>
        <s v="Cristian Popescu"/>
        <s v="Dragoș Petrescu"/>
        <s v="Iulia Ionescu"/>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fieldsUsage count="2">
        <fieldUsage x="-1"/>
        <fieldUsage x="2"/>
      </fieldsUsage>
    </cacheHierarchy>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oneField="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oneField="1">
      <fieldsUsage count="1">
        <fieldUsage x="0"/>
      </fieldsUsage>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60578704" backgroundQuery="1" createdVersion="8" refreshedVersion="8" minRefreshableVersion="3" recordCount="0" supportSubquery="1" supportAdvancedDrill="1" xr:uid="{52BC5DB1-2C9E-49C3-AD3B-B77E062B81C7}">
  <cacheSource type="external" connectionId="1"/>
  <cacheFields count="3">
    <cacheField name="[Measures].[Sum of Total_Sales]" caption="Sum of Total_Sales" numFmtId="0" hierarchy="28" level="32767"/>
    <cacheField name="[order].[Year].[Year]" caption="Year" numFmtId="0" hierarchy="14"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order].[Year].&amp;[2022]"/>
            <x15:cachedUniqueName index="1" name="[order].[Year].&amp;[2023]"/>
            <x15:cachedUniqueName index="2" name="[order].[Year].&amp;[2024]"/>
          </x15:cachedUniqueNames>
        </ext>
      </extLst>
    </cacheField>
    <cacheField name="[order].[Month].[Month]" caption="Month" numFmtId="0" hierarchy="15" level="1">
      <sharedItems containsSemiMixedTypes="0" containsString="0" containsNumber="1" containsInteger="1" minValue="1" maxValue="12" count="12">
        <n v="10"/>
        <n v="11"/>
        <n v="12"/>
        <n v="1"/>
        <n v="2"/>
        <n v="3"/>
        <n v="4"/>
        <n v="5"/>
        <n v="6"/>
        <n v="7"/>
        <n v="8"/>
        <n v="9"/>
      </sharedItems>
      <extLst>
        <ext xmlns:x15="http://schemas.microsoft.com/office/spreadsheetml/2010/11/main" uri="{4F2E5C28-24EA-4eb8-9CBF-B6C8F9C3D259}">
          <x15:cachedUniqueNames>
            <x15:cachedUniqueName index="0" name="[order].[Month].&amp;[10]"/>
            <x15:cachedUniqueName index="1" name="[order].[Month].&amp;[11]"/>
            <x15:cachedUniqueName index="2" name="[order].[Month].&amp;[12]"/>
            <x15:cachedUniqueName index="3" name="[order].[Month].&amp;[1]"/>
            <x15:cachedUniqueName index="4" name="[order].[Month].&amp;[2]"/>
            <x15:cachedUniqueName index="5" name="[order].[Month].&amp;[3]"/>
            <x15:cachedUniqueName index="6" name="[order].[Month].&amp;[4]"/>
            <x15:cachedUniqueName index="7" name="[order].[Month].&amp;[5]"/>
            <x15:cachedUniqueName index="8" name="[order].[Month].&amp;[6]"/>
            <x15:cachedUniqueName index="9" name="[order].[Month].&amp;[7]"/>
            <x15:cachedUniqueName index="10" name="[order].[Month].&amp;[8]"/>
            <x15:cachedUniqueName index="11" name="[order].[Month].&amp;[9]"/>
          </x15:cachedUniqueNames>
        </ext>
      </extLst>
    </cacheField>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2" memberValueDatatype="20" unbalanced="0">
      <fieldsUsage count="2">
        <fieldUsage x="-1"/>
        <fieldUsage x="1"/>
      </fieldsUsage>
    </cacheHierarchy>
    <cacheHierarchy uniqueName="[order].[Month]" caption="Month" attribute="1" defaultMemberUniqueName="[order].[Month].[All]" allUniqueName="[order].[Month].[All]" dimensionUniqueName="[order]" displayFolder="" count="2" memberValueDatatype="20" unbalanced="0">
      <fieldsUsage count="2">
        <fieldUsage x="-1"/>
        <fieldUsage x="2"/>
      </fieldsUsage>
    </cacheHierarchy>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oneField="1">
      <fieldsUsage count="1">
        <fieldUsage x="0"/>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606597225" backgroundQuery="1" createdVersion="8" refreshedVersion="8" minRefreshableVersion="3" recordCount="0" supportSubquery="1" supportAdvancedDrill="1" xr:uid="{2EA68BDF-4F5B-4A99-BA11-7992952DC3CC}">
  <cacheSource type="external" connectionId="1"/>
  <cacheFields count="2">
    <cacheField name="[order].[Hour].[Hour]" caption="Hour" numFmtId="0" hierarchy="1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amp;[0]"/>
            <x15:cachedUniqueName index="1" name="[order].[Hour].&amp;[1]"/>
            <x15:cachedUniqueName index="2" name="[order].[Hour].&amp;[2]"/>
            <x15:cachedUniqueName index="3" name="[order].[Hour].&amp;[3]"/>
            <x15:cachedUniqueName index="4" name="[order].[Hour].&amp;[4]"/>
            <x15:cachedUniqueName index="5" name="[order].[Hour].&amp;[5]"/>
            <x15:cachedUniqueName index="6" name="[order].[Hour].&amp;[6]"/>
            <x15:cachedUniqueName index="7" name="[order].[Hour].&amp;[7]"/>
            <x15:cachedUniqueName index="8" name="[order].[Hour].&amp;[8]"/>
            <x15:cachedUniqueName index="9" name="[order].[Hour].&amp;[9]"/>
            <x15:cachedUniqueName index="10" name="[order].[Hour].&amp;[10]"/>
            <x15:cachedUniqueName index="11" name="[order].[Hour].&amp;[11]"/>
            <x15:cachedUniqueName index="12" name="[order].[Hour].&amp;[12]"/>
            <x15:cachedUniqueName index="13" name="[order].[Hour].&amp;[13]"/>
            <x15:cachedUniqueName index="14" name="[order].[Hour].&amp;[14]"/>
            <x15:cachedUniqueName index="15" name="[order].[Hour].&amp;[15]"/>
            <x15:cachedUniqueName index="16" name="[order].[Hour].&amp;[16]"/>
            <x15:cachedUniqueName index="17" name="[order].[Hour].&amp;[17]"/>
            <x15:cachedUniqueName index="18" name="[order].[Hour].&amp;[18]"/>
            <x15:cachedUniqueName index="19" name="[order].[Hour].&amp;[19]"/>
            <x15:cachedUniqueName index="20" name="[order].[Hour].&amp;[20]"/>
            <x15:cachedUniqueName index="21" name="[order].[Hour].&amp;[21]"/>
            <x15:cachedUniqueName index="22" name="[order].[Hour].&amp;[22]"/>
            <x15:cachedUniqueName index="23" name="[order].[Hour].&amp;[23]"/>
          </x15:cachedUniqueNames>
        </ext>
      </extLst>
    </cacheField>
    <cacheField name="[Measures].[Sum of Total_Sales]" caption="Sum of Total_Sales" numFmtId="0" hierarchy="28"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2" memberValueDatatype="20" unbalanced="0">
      <fieldsUsage count="2">
        <fieldUsage x="-1"/>
        <fieldUsage x="0"/>
      </fieldsUsage>
    </cacheHierarchy>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oneField="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607175926" backgroundQuery="1" createdVersion="8" refreshedVersion="8" minRefreshableVersion="3" recordCount="0" supportSubquery="1" supportAdvancedDrill="1" xr:uid="{1900D17E-305F-4C6A-B6B8-51133B2D34C4}">
  <cacheSource type="external" connectionId="1"/>
  <cacheFields count="2">
    <cacheField name="[product].[Product_Category].[Product_Category]" caption="Product_Category" numFmtId="0" hierarchy="22" level="1">
      <sharedItems count="3">
        <s v="Electronics"/>
        <s v="Kitchen Appliances"/>
        <s v="Sports"/>
      </sharedItems>
    </cacheField>
    <cacheField name="[Measures].[Sum of Total_Sales]" caption="Sum of Total_Sales" numFmtId="0" hierarchy="28"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fieldsUsage count="2">
        <fieldUsage x="-1"/>
        <fieldUsage x="0"/>
      </fieldsUsage>
    </cacheHierarchy>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oneField="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069343750001" backgroundQuery="1" createdVersion="3" refreshedVersion="8" minRefreshableVersion="3" recordCount="0" supportSubquery="1" supportAdvancedDrill="1" xr:uid="{47F601B5-D494-49C8-9AC9-AABD35D7B1A8}">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Customer].[Customer_ID]" caption="Customer_ID" attribute="1" defaultMemberUniqueName="[Customer].[Customer_ID].[All]" allUniqueName="[Customer].[Customer_ID].[All]" dimensionUniqueName="[Customer]" displayFolder="" count="2" memberValueDatatype="20" unbalanced="0"/>
    <cacheHierarchy uniqueName="[Customer].[Customer_Name]" caption="Customer_Name" attribute="1" defaultMemberUniqueName="[Customer].[Customer_Name].[All]" allUniqueName="[Customer].[Customer_Name].[All]" dimensionUniqueName="[Customer]" displayFolder="" count="2" memberValueDatatype="130" unbalanced="0"/>
    <cacheHierarchy uniqueName="[Customer].[Region_ID]" caption="Region_ID" attribute="1" defaultMemberUniqueName="[Customer].[Region_ID].[All]" allUniqueName="[Customer].[Region_ID].[All]" dimensionUniqueName="[Customer]"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2" memberValueDatatype="20" unbalanced="0"/>
    <cacheHierarchy uniqueName="[order].[Sales_Rep_ID]" caption="Sales_Rep_ID" attribute="1" defaultMemberUniqueName="[order].[Sales_Rep_ID].[All]" allUniqueName="[order].[Sales_Rep_ID].[All]" dimensionUniqueName="[order]" displayFolder="" count="2" memberValueDatatype="20" unbalanced="0"/>
    <cacheHierarchy uniqueName="[order].[Region_ID]" caption="Region_ID" attribute="1" defaultMemberUniqueName="[order].[Region_ID].[All]" allUniqueName="[order].[Region_ID].[All]" dimensionUniqueName="[order]" displayFolder="" count="2" memberValueDatatype="20" unbalanced="0"/>
    <cacheHierarchy uniqueName="[order].[Quantity_Sold]" caption="Quantity_Sold" attribute="1" defaultMemberUniqueName="[order].[Quantity_Sold].[All]" allUniqueName="[order].[Quantity_Sold].[All]" dimensionUniqueName="[order]" displayFolder="" count="2" memberValueDatatype="20" unbalanced="0"/>
    <cacheHierarchy uniqueName="[order].[Unit_Price]" caption="Unit_Price" attribute="1" defaultMemberUniqueName="[order].[Unit_Price].[All]" allUniqueName="[order].[Unit_Price].[All]" dimensionUniqueName="[order]" displayFolder="" count="2" memberValueDatatype="5" unbalanced="0"/>
    <cacheHierarchy uniqueName="[order].[Total_Sales]" caption="Total_Sales" attribute="1" defaultMemberUniqueName="[order].[Total_Sales].[All]" allUniqueName="[order].[Total_Sales].[All]" dimensionUniqueName="[order]" displayFolder="" count="2" memberValueDatatype="5" unbalanced="0"/>
    <cacheHierarchy uniqueName="[order].[Profit]" caption="Profit" attribute="1" defaultMemberUniqueName="[order].[Profit].[All]" allUniqueName="[order].[Profit].[All]" dimensionUniqueName="[order]" displayFolder="" count="2" memberValueDatatype="5" unbalanced="0"/>
    <cacheHierarchy uniqueName="[order].[Return_Flag]" caption="Return_Flag" attribute="1" defaultMemberUniqueName="[order].[Return_Flag].[All]" allUniqueName="[order].[Return_Flag].[All]" dimensionUniqueName="[order]" displayFolder="" count="2" memberValueDatatype="11" unbalanced="0"/>
    <cacheHierarchy uniqueName="[order].[Time]" caption="Time" attribute="1" defaultMemberUniqueName="[order].[Time].[All]" allUniqueName="[order].[Time].[All]" dimensionUniqueName="[order]" displayFolder="" count="2" memberValueDatatype="130" unbalanced="0"/>
    <cacheHierarchy uniqueName="[order].[Year]" caption="Year" attribute="1" defaultMemberUniqueName="[order].[Year].[All]" allUniqueName="[order].[Year].[All]" dimensionUniqueName="[order]" displayFolder="" count="2" memberValueDatatype="20" unbalanced="0"/>
    <cacheHierarchy uniqueName="[order].[Month]" caption="Month" attribute="1" defaultMemberUniqueName="[order].[Month].[All]" allUniqueName="[order].[Month].[All]" dimensionUniqueName="[order]" displayFolder="" count="2" memberValueDatatype="20" unbalanced="0"/>
    <cacheHierarchy uniqueName="[order].[Day_of_Week]" caption="Day_of_Week" attribute="1" defaultMemberUniqueName="[order].[Day_of_Week].[All]" allUniqueName="[order].[Day_of_Week].[All]" dimensionUniqueName="[order]" displayFolder="" count="2" memberValueDatatype="130" unbalanced="0"/>
    <cacheHierarchy uniqueName="[order].[Hour]" caption="Hour" attribute="1" defaultMemberUniqueName="[order].[Hour].[All]" allUniqueName="[order].[Hour].[All]" dimensionUniqueName="[order]" displayFolder="" count="2"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2" memberValueDatatype="5"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2"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2"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2" memberValueDatatype="7" unbalanced="0"/>
    <cacheHierarchy uniqueName="[Measures].[Sum of Total_Sales]" caption="Sum of Total_Sales" measure="1" displayFolder="" measureGroup="order"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2"/>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6"/>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7"/>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9"/>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5"/>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3"/>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20"/>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licerData="1" pivotCacheId="1332558592"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09127222222" backgroundQuery="1" createdVersion="3" refreshedVersion="8" minRefreshableVersion="3" recordCount="0" supportSubquery="1" supportAdvancedDrill="1" xr:uid="{9C740279-FA32-4EEB-87F3-4A334F913224}">
  <cacheSource type="external" connectionId="1">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0"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0"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0"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extLst>
    <ext xmlns:x14="http://schemas.microsoft.com/office/spreadsheetml/2009/9/main" uri="{725AE2AE-9491-48be-B2B4-4EB974FC3084}">
      <x14:pivotCacheDefinition pivotCacheId="14583888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596643519" backgroundQuery="1" createdVersion="8" refreshedVersion="8" minRefreshableVersion="3" recordCount="0" supportSubquery="1" supportAdvancedDrill="1" xr:uid="{9362E761-912B-4BF0-B7EA-AE24B2A188BE}">
  <cacheSource type="external" connectionId="1"/>
  <cacheFields count="2">
    <cacheField name="[order].[Time_of_date].[Time_of_date]" caption="Time_of_date" numFmtId="0" hierarchy="18" level="1">
      <sharedItems count="4">
        <s v="afternoon"/>
        <s v="evening"/>
        <s v="morning"/>
        <s v="night"/>
      </sharedItems>
    </cacheField>
    <cacheField name="[Measures].[Sum of Total_Sales]" caption="Sum of Total_Sales" numFmtId="0" hierarchy="28"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fieldsUsage count="2">
        <fieldUsage x="-1"/>
        <fieldUsage x="0"/>
      </fieldsUsage>
    </cacheHierarchy>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oneField="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597106481" backgroundQuery="1" createdVersion="8" refreshedVersion="8" minRefreshableVersion="3" recordCount="0" supportSubquery="1" supportAdvancedDrill="1" xr:uid="{8FA21877-89CC-41EB-9240-FD2A09D22BB7}">
  <cacheSource type="external" connectionId="1"/>
  <cacheFields count="1">
    <cacheField name="[Measures].[Sum of Total_Sales]" caption="Sum of Total_Sales" numFmtId="0" hierarchy="28"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oneField="1">
      <fieldsUsage count="1">
        <fieldUsage x="0"/>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597453704" backgroundQuery="1" createdVersion="8" refreshedVersion="8" minRefreshableVersion="3" recordCount="0" supportSubquery="1" supportAdvancedDrill="1" xr:uid="{FE71A0D6-7239-4A76-B194-D9F470793101}">
  <cacheSource type="external" connectionId="1"/>
  <cacheFields count="1">
    <cacheField name="[Measures].[Average Order Size]" caption="Average Order Size" numFmtId="0" hierarchy="40"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oneField="1">
      <fieldsUsage count="1">
        <fieldUsage x="0"/>
      </fieldsUsage>
    </cacheHierarchy>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597916666" backgroundQuery="1" createdVersion="8" refreshedVersion="8" minRefreshableVersion="3" recordCount="0" supportSubquery="1" supportAdvancedDrill="1" xr:uid="{F74017C0-3ED1-4FA9-B3CB-8DD92621FD35}">
  <cacheSource type="external" connectionId="1"/>
  <cacheFields count="1">
    <cacheField name="[Measures].[Sum of Profit]" caption="Sum of Profit" numFmtId="0" hierarchy="29"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oneField="1">
      <fieldsUsage count="1">
        <fieldUsage x="0"/>
      </fieldsUsage>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598379628" backgroundQuery="1" createdVersion="8" refreshedVersion="8" minRefreshableVersion="3" recordCount="0" supportSubquery="1" supportAdvancedDrill="1" xr:uid="{E156AF48-FBD9-4C89-9DD7-2E19530751DB}">
  <cacheSource type="external" connectionId="1"/>
  <cacheFields count="1">
    <cacheField name="[Measures].[Total Quantity Sold]" caption="Total Quantity Sold" numFmtId="0" hierarchy="38"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oneField="1">
      <fieldsUsage count="1">
        <fieldUsage x="0"/>
      </fieldsUsage>
    </cacheHierarchy>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599189813" backgroundQuery="1" createdVersion="8" refreshedVersion="8" minRefreshableVersion="3" recordCount="0" supportSubquery="1" supportAdvancedDrill="1" xr:uid="{8859F2E9-53AE-4F80-9515-111F93C86259}">
  <cacheSource type="external" connectionId="1"/>
  <cacheFields count="3">
    <cacheField name="[order].[Month].[Month]" caption="Month" numFmtId="0" hierarchy="15" level="1">
      <sharedItems containsSemiMixedTypes="0" containsString="0" containsNumber="1" containsInteger="1" minValue="1" maxValue="12" count="12">
        <n v="10"/>
        <n v="11"/>
        <n v="12"/>
        <n v="1"/>
        <n v="2"/>
        <n v="3"/>
        <n v="4"/>
        <n v="5"/>
        <n v="6"/>
        <n v="7"/>
        <n v="8"/>
        <n v="9"/>
      </sharedItems>
      <extLst>
        <ext xmlns:x15="http://schemas.microsoft.com/office/spreadsheetml/2010/11/main" uri="{4F2E5C28-24EA-4eb8-9CBF-B6C8F9C3D259}">
          <x15:cachedUniqueNames>
            <x15:cachedUniqueName index="0" name="[order].[Month].&amp;[10]"/>
            <x15:cachedUniqueName index="1" name="[order].[Month].&amp;[11]"/>
            <x15:cachedUniqueName index="2" name="[order].[Month].&amp;[12]"/>
            <x15:cachedUniqueName index="3" name="[order].[Month].&amp;[1]"/>
            <x15:cachedUniqueName index="4" name="[order].[Month].&amp;[2]"/>
            <x15:cachedUniqueName index="5" name="[order].[Month].&amp;[3]"/>
            <x15:cachedUniqueName index="6" name="[order].[Month].&amp;[4]"/>
            <x15:cachedUniqueName index="7" name="[order].[Month].&amp;[5]"/>
            <x15:cachedUniqueName index="8" name="[order].[Month].&amp;[6]"/>
            <x15:cachedUniqueName index="9" name="[order].[Month].&amp;[7]"/>
            <x15:cachedUniqueName index="10" name="[order].[Month].&amp;[8]"/>
            <x15:cachedUniqueName index="11" name="[order].[Month].&amp;[9]"/>
          </x15:cachedUniqueNames>
        </ext>
      </extLst>
    </cacheField>
    <cacheField name="[order].[Year].[Year]" caption="Year" numFmtId="0" hierarchy="14"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order].[Year].&amp;[2022]"/>
            <x15:cachedUniqueName index="1" name="[order].[Year].&amp;[2023]"/>
            <x15:cachedUniqueName index="2" name="[order].[Year].&amp;[2024]"/>
          </x15:cachedUniqueNames>
        </ext>
      </extLst>
    </cacheField>
    <cacheField name="[Measures].[Sum of Sales_Rep_ID]" caption="Sum of Sales_Rep_ID" numFmtId="0" hierarchy="31"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2" memberValueDatatype="20" unbalanced="0">
      <fieldsUsage count="2">
        <fieldUsage x="-1"/>
        <fieldUsage x="1"/>
      </fieldsUsage>
    </cacheHierarchy>
    <cacheHierarchy uniqueName="[order].[Month]" caption="Month" attribute="1" defaultMemberUniqueName="[order].[Month].[All]" allUniqueName="[order].[Month].[All]" dimensionUniqueName="[order]" displayFolder="" count="2" memberValueDatatype="20" unbalanced="0">
      <fieldsUsage count="2">
        <fieldUsage x="-1"/>
        <fieldUsage x="0"/>
      </fieldsUsage>
    </cacheHierarchy>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oneField="1">
      <fieldsUsage count="1">
        <fieldUsage x="2"/>
      </fieldsUsage>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599768521" backgroundQuery="1" createdVersion="8" refreshedVersion="8" minRefreshableVersion="3" recordCount="0" supportSubquery="1" supportAdvancedDrill="1" xr:uid="{81BD4412-FE51-49E6-ADC4-5C68BF9AF9C4}">
  <cacheSource type="external" connectionId="1"/>
  <cacheFields count="2">
    <cacheField name="[order].[Day_of_Week].[Day_of_Week]" caption="Day_of_Week" numFmtId="0" hierarchy="16" level="1">
      <sharedItems count="7">
        <s v="Friday"/>
        <s v="Monday"/>
        <s v="Saturday"/>
        <s v="Sunday"/>
        <s v="Thursday"/>
        <s v="Tuesday"/>
        <s v="Wednesday"/>
      </sharedItems>
    </cacheField>
    <cacheField name="[Measures].[Sum of Total_Sales]" caption="Sum of Total_Sales" numFmtId="0" hierarchy="28"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2" memberValueDatatype="130" unbalanced="0">
      <fieldsUsage count="2">
        <fieldUsage x="-1"/>
        <fieldUsage x="0"/>
      </fieldsUsage>
    </cacheHierarchy>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oneField="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623.100600694444" backgroundQuery="1" createdVersion="8" refreshedVersion="8" minRefreshableVersion="3" recordCount="0" supportSubquery="1" supportAdvancedDrill="1" xr:uid="{ADB2BA34-6F69-4188-AA18-2333E0CE3DF5}">
  <cacheSource type="external" connectionId="1"/>
  <cacheFields count="3">
    <cacheField name="[Measures].[Sum of Total_Sales]" caption="Sum of Total_Sales" numFmtId="0" hierarchy="28" level="32767"/>
    <cacheField name="[Region].[Region_Name].[Region_Name]" caption="Region_Name" numFmtId="0" hierarchy="24" level="1">
      <sharedItems count="5">
        <s v="Brăila"/>
        <s v="Craiova"/>
        <s v="Galați"/>
        <s v="Ploiești"/>
        <s v="Târgu Mureș"/>
      </sharedItems>
    </cacheField>
    <cacheField name="[Measures].[Sum of Return]" caption="Sum of Return" numFmtId="0" hierarchy="35" level="32767"/>
  </cacheFields>
  <cacheHierarchies count="49">
    <cacheHierarchy uniqueName="[Customer].[Customer_ID]" caption="Customer_ID" attribute="1" defaultMemberUniqueName="[Customer].[Customer_ID].[All]" allUniqueName="[Customer].[Customer_ID].[All]" dimensionUniqueName="[Customer]" displayFolder="" count="0" memberValueDatatype="20" unbalanced="0"/>
    <cacheHierarchy uniqueName="[Customer].[Customer_Name]" caption="Customer_Name" attribute="1" defaultMemberUniqueName="[Customer].[Customer_Name].[All]" allUniqueName="[Customer].[Customer_Name].[All]" dimensionUniqueName="[Customer]" displayFolder="" count="0" memberValueDatatype="130" unbalanced="0"/>
    <cacheHierarchy uniqueName="[Customer].[Region_ID]" caption="Region_ID" attribute="1" defaultMemberUniqueName="[Customer].[Region_ID].[All]" allUniqueName="[Customer].[Region_ID].[All]" dimensionUniqueName="[Custom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Product_ID]" caption="Product_ID" attribute="1" defaultMemberUniqueName="[order].[Product_ID].[All]" allUniqueName="[order].[Product_ID].[All]" dimensionUniqueName="[order]" displayFolder="" count="0" memberValueDatatype="20" unbalanced="0"/>
    <cacheHierarchy uniqueName="[order].[Sales_Rep_ID]" caption="Sales_Rep_ID" attribute="1" defaultMemberUniqueName="[order].[Sales_Rep_ID].[All]" allUniqueName="[order].[Sales_Rep_ID].[All]" dimensionUniqueName="[order]" displayFolder="" count="0" memberValueDatatype="20" unbalanced="0"/>
    <cacheHierarchy uniqueName="[order].[Region_ID]" caption="Region_ID" attribute="1" defaultMemberUniqueName="[order].[Region_ID].[All]" allUniqueName="[order].[Region_ID].[All]" dimensionUniqueName="[order]" displayFolder="" count="0" memberValueDatatype="20" unbalanced="0"/>
    <cacheHierarchy uniqueName="[order].[Quantity_Sold]" caption="Quantity_Sold" attribute="1" defaultMemberUniqueName="[order].[Quantity_Sold].[All]" allUniqueName="[order].[Quantity_Sold].[All]" dimensionUniqueName="[order]" displayFolder="" count="0" memberValueDatatype="20" unbalanced="0"/>
    <cacheHierarchy uniqueName="[order].[Unit_Price]" caption="Unit_Price" attribute="1" defaultMemberUniqueName="[order].[Unit_Price].[All]" allUniqueName="[order].[Unit_Price].[All]" dimensionUniqueName="[order]" displayFolder="" count="0" memberValueDatatype="5" unbalanced="0"/>
    <cacheHierarchy uniqueName="[order].[Total_Sales]" caption="Total_Sales" attribute="1" defaultMemberUniqueName="[order].[Total_Sales].[All]" allUniqueName="[order].[Total_Sales].[All]" dimensionUniqueName="[order]" displayFolder="" count="0" memberValueDatatype="5" unbalanced="0"/>
    <cacheHierarchy uniqueName="[order].[Profit]" caption="Profit" attribute="1" defaultMemberUniqueName="[order].[Profit].[All]" allUniqueName="[order].[Profit].[All]" dimensionUniqueName="[order]" displayFolder="" count="0" memberValueDatatype="5" unbalanced="0"/>
    <cacheHierarchy uniqueName="[order].[Return_Flag]" caption="Return_Flag" attribute="1" defaultMemberUniqueName="[order].[Return_Flag].[All]" allUniqueName="[order].[Return_Flag].[All]" dimensionUniqueName="[order]" displayFolder="" count="0" memberValueDatatype="11" unbalanced="0"/>
    <cacheHierarchy uniqueName="[order].[Time]" caption="Time" attribute="1" defaultMemberUniqueName="[order].[Time].[All]" allUniqueName="[order].[Time].[All]" dimensionUniqueName="[order]" displayFolder="" count="0" memberValueDatatype="130" unbalanced="0"/>
    <cacheHierarchy uniqueName="[order].[Year]" caption="Year" attribute="1" defaultMemberUniqueName="[order].[Year].[All]" allUniqueName="[order].[Year].[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Day_of_Week]" caption="Day_of_Week" attribute="1" defaultMemberUniqueName="[order].[Day_of_Week].[All]" allUniqueName="[order].[Day_of_Week].[All]" dimensionUniqueName="[order]" displayFolder="" count="0" memberValueDatatype="130" unbalanced="0"/>
    <cacheHierarchy uniqueName="[order].[Hour]" caption="Hour" attribute="1" defaultMemberUniqueName="[order].[Hour].[All]" allUniqueName="[order].[Hour].[All]" dimensionUniqueName="[order]" displayFolder="" count="0" memberValueDatatype="20" unbalanced="0"/>
    <cacheHierarchy uniqueName="[order].[Time_of_date]" caption="Time_of_date" attribute="1" defaultMemberUniqueName="[order].[Time_of_date].[All]" allUniqueName="[order].[Time_of_date].[All]" dimensionUniqueName="[order]" displayFolder="" count="2" memberValueDatatype="130" unbalanced="0"/>
    <cacheHierarchy uniqueName="[order].[Return]" caption="Return" attribute="1" defaultMemberUniqueName="[order].[Return].[All]" allUniqueName="[order].[Return].[All]" dimensionUniqueName="[order]" displayFolder="" count="0" memberValueDatatype="5"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Region].[Region_ID]" caption="Region_ID" attribute="1" defaultMemberUniqueName="[Region].[Region_ID].[All]" allUniqueName="[Region].[Region_ID].[All]" dimensionUniqueName="[Region]" displayFolder="" count="0" memberValueDatatype="20" unbalanced="0"/>
    <cacheHierarchy uniqueName="[Region].[Region_Name]" caption="Region_Name" attribute="1" defaultMemberUniqueName="[Region].[Region_Name].[All]" allUniqueName="[Region].[Region_Name].[All]" dimensionUniqueName="[Region]" displayFolder="" count="2" memberValueDatatype="130" unbalanced="0">
      <fieldsUsage count="2">
        <fieldUsage x="-1"/>
        <fieldUsage x="1"/>
      </fieldsUsage>
    </cacheHierarchy>
    <cacheHierarchy uniqueName="[Rep].[Sales_Rep_ID]" caption="Sales_Rep_ID" attribute="1" defaultMemberUniqueName="[Rep].[Sales_Rep_ID].[All]" allUniqueName="[Rep].[Sales_Rep_ID].[All]" dimensionUniqueName="[Rep]" displayFolder="" count="0" memberValueDatatype="20" unbalanced="0"/>
    <cacheHierarchy uniqueName="[Rep].[Sales_Rep_Name]" caption="Sales_Rep_Name" attribute="1" defaultMemberUniqueName="[Rep].[Sales_Rep_Name].[All]" allUniqueName="[Rep].[Sales_Rep_Name].[All]" dimensionUniqueName="[Rep]" displayFolder="" count="2" memberValueDatatype="130" unbalanced="0"/>
    <cacheHierarchy uniqueName="[Rep].[Hire_Date]" caption="Hire_Date" attribute="1" time="1" defaultMemberUniqueName="[Rep].[Hire_Date].[All]" allUniqueName="[Rep].[Hire_Date].[All]" dimensionUniqueName="[Rep]" displayFolder="" count="0" memberValueDatatype="7" unbalanced="0"/>
    <cacheHierarchy uniqueName="[Measures].[Sum of Total_Sales]" caption="Sum of Total_Sales" measure="1" displayFolder="" measureGroup="order" count="0" oneField="1">
      <fieldsUsage count="1">
        <fieldUsage x="0"/>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 count="0">
      <extLst>
        <ext xmlns:x15="http://schemas.microsoft.com/office/spreadsheetml/2010/11/main" uri="{B97F6D7D-B522-45F9-BDA1-12C45D357490}">
          <x15:cacheHierarchy aggregatedColumn="11"/>
        </ext>
      </extLst>
    </cacheHierarchy>
    <cacheHierarchy uniqueName="[Measures].[Sum of Month]" caption="Sum of Month" measure="1" displayFolder="" measureGroup="order" count="0">
      <extLst>
        <ext xmlns:x15="http://schemas.microsoft.com/office/spreadsheetml/2010/11/main" uri="{B97F6D7D-B522-45F9-BDA1-12C45D357490}">
          <x15:cacheHierarchy aggregatedColumn="15"/>
        </ext>
      </extLst>
    </cacheHierarchy>
    <cacheHierarchy uniqueName="[Measures].[Sum of Sales_Rep_ID]" caption="Sum of Sales_Rep_ID" measure="1" displayFolder="" measureGroup="order" count="0">
      <extLst>
        <ext xmlns:x15="http://schemas.microsoft.com/office/spreadsheetml/2010/11/main" uri="{B97F6D7D-B522-45F9-BDA1-12C45D357490}">
          <x15:cacheHierarchy aggregatedColumn="6"/>
        </ext>
      </extLst>
    </cacheHierarchy>
    <cacheHierarchy uniqueName="[Measures].[Sum of Quantity_Sold]" caption="Sum of Quantity_Sold" measure="1" displayFolder="" measureGroup="order" count="0">
      <extLst>
        <ext xmlns:x15="http://schemas.microsoft.com/office/spreadsheetml/2010/11/main" uri="{B97F6D7D-B522-45F9-BDA1-12C45D357490}">
          <x15:cacheHierarchy aggregatedColumn="8"/>
        </ext>
      </extLst>
    </cacheHierarchy>
    <cacheHierarchy uniqueName="[Measures].[Sum of Year]" caption="Sum of Year" measure="1" displayFolder="" measureGroup="order" count="0">
      <extLst>
        <ext xmlns:x15="http://schemas.microsoft.com/office/spreadsheetml/2010/11/main" uri="{B97F6D7D-B522-45F9-BDA1-12C45D357490}">
          <x15:cacheHierarchy aggregatedColumn="14"/>
        </ext>
      </extLst>
    </cacheHierarchy>
    <cacheHierarchy uniqueName="[Measures].[Count of Return_Flag]" caption="Count of Return_Flag" measure="1" displayFolder="" measureGroup="order" count="0">
      <extLst>
        <ext xmlns:x15="http://schemas.microsoft.com/office/spreadsheetml/2010/11/main" uri="{B97F6D7D-B522-45F9-BDA1-12C45D357490}">
          <x15:cacheHierarchy aggregatedColumn="12"/>
        </ext>
      </extLst>
    </cacheHierarchy>
    <cacheHierarchy uniqueName="[Measures].[Sum of Return]" caption="Sum of Return" measure="1" displayFolder="" measureGroup="order" count="0" oneField="1">
      <fieldsUsage count="1">
        <fieldUsage x="2"/>
      </fieldsUsage>
      <extLst>
        <ext xmlns:x15="http://schemas.microsoft.com/office/spreadsheetml/2010/11/main" uri="{B97F6D7D-B522-45F9-BDA1-12C45D357490}">
          <x15:cacheHierarchy aggregatedColumn="19"/>
        </ext>
      </extLst>
    </cacheHierarchy>
    <cacheHierarchy uniqueName="[Measures].[Total_profit]" caption="Total_profit" measure="1" displayFolder="" measureGroup="order" count="0"/>
    <cacheHierarchy uniqueName="[Measures].[Total Sales]" caption="Total Sales" measure="1" displayFolder="" measureGroup="order" count="0"/>
    <cacheHierarchy uniqueName="[Measures].[Total Quantity Sold]" caption="Total Quantity Sold" measure="1" displayFolder="" measureGroup="order" count="0"/>
    <cacheHierarchy uniqueName="[Measures].[Return Rate]" caption="Return Rate" measure="1" displayFolder="" measureGroup="order" count="0"/>
    <cacheHierarchy uniqueName="[Measures].[Average Order Size]" caption="Average Order Size" measure="1" displayFolder="" measureGroup="order" count="0"/>
    <cacheHierarchy uniqueName="[Measures].[__XL_Count Table1]" caption="__XL_Count Table1" measure="1" displayFolder="" measureGroup="order" count="0" hidden="1"/>
    <cacheHierarchy uniqueName="[Measures].[__XL_Count Table2]" caption="__XL_Count Table2" measure="1" displayFolder="" measureGroup="product" count="0" hidden="1"/>
    <cacheHierarchy uniqueName="[Measures].[__XL_Count Table4]" caption="__XL_Count Table4" measure="1" displayFolder="" measureGroup="Rep" count="0" hidden="1"/>
    <cacheHierarchy uniqueName="[Measures].[__XL_Count Table5]" caption="__XL_Count Table5" measure="1" displayFolder="" measureGroup="Region" count="0" hidden="1"/>
    <cacheHierarchy uniqueName="[Measures].[__XL_Count Table6]" caption="__XL_Count Table6" measure="1" displayFolder="" measureGroup="Customer" count="0" hidden="1"/>
    <cacheHierarchy uniqueName="[Measures].[__No measures defined]" caption="__No measures defined" measure="1" displayFolder="" count="0" hidden="1"/>
    <cacheHierarchy uniqueName="[Measures].[_Average Order Size Goal]" caption="_Average Order Size Goal" measure="1" displayFolder="" measureGroup="order" count="0" hidden="1"/>
    <cacheHierarchy uniqueName="[Measures].[_Average Order Size Status]" caption="_Average Order Size Status" measure="1" iconSet="6" displayFolder="" measureGroup="order" count="0" hidden="1"/>
  </cacheHierarchies>
  <kpis count="1">
    <kpi uniqueName="Average Order Size" caption="Average Order Size" displayFolder="" measureGroup="order" parent="" value="[Measures].[Average Order Size]" goal="[Measures].[_Average Order Size Goal]" status="[Measures].[_Average Order Size Status]" trend="" weight=""/>
  </kpis>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Rep" uniqueName="[Rep]" caption="Rep"/>
  </dimensions>
  <measureGroups count="5">
    <measureGroup name="Customer" caption="Customer"/>
    <measureGroup name="order" caption="order"/>
    <measureGroup name="product" caption="product"/>
    <measureGroup name="Region" caption="Region"/>
    <measureGroup name="Rep" caption="Rep"/>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3A4278-AAE1-4EFF-BA9C-83083D19D12E}" name="PivotTable3" cacheId="4" applyNumberFormats="0" applyBorderFormats="0" applyFontFormats="0" applyPatternFormats="0" applyAlignmentFormats="0" applyWidthHeightFormats="1" dataCaption="Values" tag="315c69d0-bb4d-45a2-9a96-0554c0e15a15" updatedVersion="8" minRefreshableVersion="5" useAutoFormatting="1" subtotalHiddenItems="1" itemPrintTitles="1" createdVersion="8" indent="0" outline="1" outlineData="1" multipleFieldFilters="0">
  <location ref="G3:G4" firstHeaderRow="1" firstDataRow="1" firstDataCol="0"/>
  <pivotFields count="1">
    <pivotField dataField="1" subtotalTop="0" showAll="0" defaultSubtotal="0"/>
  </pivotFields>
  <rowItems count="1">
    <i/>
  </rowItems>
  <colItems count="1">
    <i/>
  </colItems>
  <dataFields count="1">
    <dataField name=" Profit" fld="0" baseField="0" baseItem="0" numFmtId="167"/>
  </dataFields>
  <formats count="8">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dataOnly="0" labelOnly="1" outline="0" axis="axisValues"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caption=" Profit"/>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3DA294-2211-48E7-B513-FEE74A34446E}" name="PivotTable7" cacheId="14" applyNumberFormats="0" applyBorderFormats="0" applyFontFormats="0" applyPatternFormats="0" applyAlignmentFormats="0" applyWidthHeightFormats="1" dataCaption="Values" tag="fb52b79d-fe47-4514-a5a0-32a04fab0661" updatedVersion="8" minRefreshableVersion="5" useAutoFormatting="1" subtotalHiddenItems="1" itemPrintTitles="1" createdVersion="8" indent="0" outline="1" outlineData="1" multipleFieldFilters="0" chartFormat="3">
  <location ref="B39:C68"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29">
    <i>
      <x/>
    </i>
    <i r="1">
      <x/>
    </i>
    <i r="1">
      <x v="1"/>
    </i>
    <i r="1">
      <x v="2"/>
    </i>
    <i>
      <x v="1"/>
    </i>
    <i r="1">
      <x v="3"/>
    </i>
    <i r="1">
      <x v="4"/>
    </i>
    <i r="1">
      <x v="5"/>
    </i>
    <i r="1">
      <x v="6"/>
    </i>
    <i r="1">
      <x v="7"/>
    </i>
    <i r="1">
      <x v="8"/>
    </i>
    <i r="1">
      <x v="9"/>
    </i>
    <i r="1">
      <x v="10"/>
    </i>
    <i r="1">
      <x v="11"/>
    </i>
    <i r="1">
      <x/>
    </i>
    <i r="1">
      <x v="1"/>
    </i>
    <i r="1">
      <x v="2"/>
    </i>
    <i>
      <x v="2"/>
    </i>
    <i r="1">
      <x v="3"/>
    </i>
    <i r="1">
      <x v="4"/>
    </i>
    <i r="1">
      <x v="5"/>
    </i>
    <i r="1">
      <x v="6"/>
    </i>
    <i r="1">
      <x v="7"/>
    </i>
    <i r="1">
      <x v="8"/>
    </i>
    <i r="1">
      <x v="9"/>
    </i>
    <i r="1">
      <x v="10"/>
    </i>
    <i r="1">
      <x v="11"/>
    </i>
    <i r="1">
      <x/>
    </i>
    <i t="grand">
      <x/>
    </i>
  </rowItems>
  <colItems count="1">
    <i/>
  </colItems>
  <dataFields count="1">
    <dataField name="Sum of Total_Sales" fld="0" baseField="0" baseItem="0" numFmtId="167"/>
  </dataFields>
  <formats count="2">
    <format dxfId="31">
      <pivotArea outline="0" collapsedLevelsAreSubtotals="1" fieldPosition="0"/>
    </format>
    <format dxfId="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726CFD-EEDA-49CD-BFD2-3B30D9E6AF4E}" name="PivotTable4" cacheId="11" applyNumberFormats="0" applyBorderFormats="0" applyFontFormats="0" applyPatternFormats="0" applyAlignmentFormats="0" applyWidthHeightFormats="1" dataCaption="Values" tag="98814f57-5430-4bc5-a075-350e4c490b2c" updatedVersion="8" minRefreshableVersion="5" useAutoFormatting="1" subtotalHiddenItems="1" rowGrandTotals="0" itemPrintTitles="1" createdVersion="8" indent="0" outline="1" outlineData="1" multipleFieldFilters="0" chartFormat="3">
  <location ref="F15:G17" firstHeaderRow="1" firstDataRow="1" firstDataCol="1"/>
  <pivotFields count="2">
    <pivotField axis="axisRow" allDrilled="1" subtotalTop="0" showAll="0" measureFilter="1"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Sum of Total_Sales" fld="1" baseField="0" baseItem="0"/>
  </dataFields>
  <formats count="1">
    <format dxfId="32">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28">
      <autoFilter ref="A1">
        <filterColumn colId="0">
          <top10 val="2" filterVal="2"/>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46721FF-490A-4619-98E3-7136D12B30F1}" name="PivotTable10" cacheId="8" applyNumberFormats="0" applyBorderFormats="0" applyFontFormats="0" applyPatternFormats="0" applyAlignmentFormats="0" applyWidthHeightFormats="1" dataCaption="Values" tag="8352ac59-97dd-424c-85a1-d77a0aa7bb75" updatedVersion="8" minRefreshableVersion="5" useAutoFormatting="1" subtotalHiddenItems="1" itemPrintTitles="1" createdVersion="8" indent="0" outline="1" outlineData="1" multipleFieldFilters="0" chartFormat="8">
  <location ref="K55:M61" firstHeaderRow="0" firstDataRow="1" firstDataCol="1"/>
  <pivotFields count="3">
    <pivotField dataField="1" subtotalTop="0" showAll="0" defaultSubtotal="0"/>
    <pivotField axis="axisRow" allDrilled="1" subtotalTop="0" showAll="0"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2"/>
  </colFields>
  <colItems count="2">
    <i>
      <x/>
    </i>
    <i i="1">
      <x v="1"/>
    </i>
  </colItems>
  <dataFields count="2">
    <dataField name="Sum of Total_Sales" fld="0" baseField="0" baseItem="0"/>
    <dataField name="Sum of Return" fld="2"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AA5911-7EE3-45E9-B548-A1B9BB0B690A}" name="PivotTable1" cacheId="7" applyNumberFormats="0" applyBorderFormats="0" applyFontFormats="0" applyPatternFormats="0" applyAlignmentFormats="0" applyWidthHeightFormats="1" dataCaption="Values" tag="1b02dbad-a3cc-4dfd-b0c5-7e9f60dbfde4" updatedVersion="8" minRefreshableVersion="5" useAutoFormatting="1" subtotalHiddenItems="1" rowGrandTotals="0" itemPrintTitles="1" createdVersion="8" indent="0" outline="1" outlineData="1" multipleFieldFilters="0" chartFormat="3">
  <location ref="B2:C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7">
    <i>
      <x/>
    </i>
    <i>
      <x v="1"/>
    </i>
    <i>
      <x v="2"/>
    </i>
    <i>
      <x v="3"/>
    </i>
    <i>
      <x v="4"/>
    </i>
    <i>
      <x v="5"/>
    </i>
    <i>
      <x v="6"/>
    </i>
  </rowItems>
  <colItems count="1">
    <i/>
  </colItems>
  <dataFields count="1">
    <dataField name="Sum of Total_Sales" fld="1" baseField="0" baseItem="0" numFmtId="167"/>
  </dataFields>
  <formats count="3">
    <format dxfId="35">
      <pivotArea collapsedLevelsAreSubtotals="1" fieldPosition="0">
        <references count="1">
          <reference field="0" count="0"/>
        </references>
      </pivotArea>
    </format>
    <format dxfId="34">
      <pivotArea outline="0" collapsedLevelsAreSubtotals="1" fieldPosition="0"/>
    </format>
    <format dxfId="3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F255E3C-1BB8-4B5E-8C92-49F6BA6764A3}" name="PivotTable2" cacheId="10" applyNumberFormats="0" applyBorderFormats="0" applyFontFormats="0" applyPatternFormats="0" applyAlignmentFormats="0" applyWidthHeightFormats="1" dataCaption="Values" tag="7f88badc-c429-4d37-983b-a0668dca5143" updatedVersion="8" minRefreshableVersion="5" useAutoFormatting="1" subtotalHiddenItems="1" rowGrandTotals="0" itemPrintTitles="1" createdVersion="8" indent="0" outline="1" outlineData="1" multipleFieldFilters="0" chartFormat="3">
  <location ref="F4:G6" firstHeaderRow="1" firstDataRow="1" firstDataCol="1"/>
  <pivotFields count="2">
    <pivotField dataField="1" subtotalTop="0" showAll="0" defaultSubtotal="0"/>
    <pivotField axis="axisRow" allDrilled="1" subtotalTop="0" showAll="0" measureFilter="1" dataSourceSort="1" defaultSubtotal="0" defaultAttributeDrillState="1">
      <items count="2">
        <item x="0"/>
        <item x="1"/>
      </items>
    </pivotField>
  </pivotFields>
  <rowFields count="1">
    <field x="1"/>
  </rowFields>
  <rowItems count="2">
    <i>
      <x/>
    </i>
    <i>
      <x v="1"/>
    </i>
  </rowItems>
  <colItems count="1">
    <i/>
  </colItems>
  <dataFields count="1">
    <dataField name="Sum of Total_Sales" fld="0" baseField="0" baseItem="0" numFmtId="167"/>
  </dataFields>
  <formats count="1">
    <format dxfId="3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1" iMeasureHier="28">
      <autoFilter ref="A1">
        <filterColumn colId="0">
          <top10 val="2" filterVal="2"/>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55A8ACC-270E-4D29-8A32-62CB27D37EEC}" name="PivotTable6" cacheId="13" applyNumberFormats="0" applyBorderFormats="0" applyFontFormats="0" applyPatternFormats="0" applyAlignmentFormats="0" applyWidthHeightFormats="1" dataCaption="Values" tag="14be0a8f-59e3-4a84-9ebb-12b28a8d3f25" updatedVersion="8" minRefreshableVersion="5" useAutoFormatting="1" subtotalHiddenItems="1" rowGrandTotals="0" itemPrintTitles="1" createdVersion="8" indent="0" outline="1" outlineData="1" multipleFieldFilters="0" chartFormat="3">
  <location ref="I5:K10"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5">
    <i>
      <x/>
    </i>
    <i>
      <x v="1"/>
    </i>
    <i>
      <x v="2"/>
    </i>
    <i>
      <x v="3"/>
    </i>
    <i>
      <x v="4"/>
    </i>
  </rowItems>
  <colFields count="1">
    <field x="-2"/>
  </colFields>
  <colItems count="2">
    <i>
      <x/>
    </i>
    <i i="1">
      <x v="1"/>
    </i>
  </colItems>
  <dataFields count="2">
    <dataField name="Sum of Quantity_Sold" fld="0" baseField="0" baseItem="0"/>
    <dataField name="Sum of Total_Sales" fld="1" baseField="0" baseItem="0"/>
  </dataFields>
  <formats count="1">
    <format dxfId="37">
      <pivotArea collapsedLevelsAreSubtotals="1" fieldPosition="0">
        <references count="2">
          <reference field="4294967294" count="1" selected="0">
            <x v="1"/>
          </reference>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2E76D90-9D1D-4B10-851B-BEFD923496A5}" name="PivotTable5" cacheId="12" applyNumberFormats="0" applyBorderFormats="0" applyFontFormats="0" applyPatternFormats="0" applyAlignmentFormats="0" applyWidthHeightFormats="1" dataCaption="Values" tag="bf9a55c6-8293-451d-af1d-41edb4a70dd6" updatedVersion="8" minRefreshableVersion="5" useAutoFormatting="1" subtotalHiddenItems="1" rowGrandTotals="0" itemPrintTitles="1" createdVersion="8" indent="0" outline="1" outlineData="1" multipleFieldFilters="0" chartFormat="7">
  <location ref="B13:C17"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Sum of Total_Sales" fld="1" baseField="0" baseItem="0" numFmtId="167"/>
  </dataFields>
  <formats count="3">
    <format dxfId="40">
      <pivotArea collapsedLevelsAreSubtotals="1" fieldPosition="0">
        <references count="1">
          <reference field="0" count="0"/>
        </references>
      </pivotArea>
    </format>
    <format dxfId="39">
      <pivotArea outline="0" collapsedLevelsAreSubtotals="1" fieldPosition="0"/>
    </format>
    <format dxfId="3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D142703-EBC5-45CA-BBFD-52E53AE6CDC3}" name="PivotTable3" cacheId="0" applyNumberFormats="0" applyBorderFormats="0" applyFontFormats="0" applyPatternFormats="0" applyAlignmentFormats="0" applyWidthHeightFormats="1" dataCaption="Values" tag="7c59d8f0-a88d-44cf-ab07-32eac5558e9a" updatedVersion="8" minRefreshableVersion="5" useAutoFormatting="1" subtotalHiddenItems="1" rowGrandTotals="0" itemPrintTitles="1" createdVersion="8" indent="0" outline="1" outlineData="1" multipleFieldFilters="0" chartFormat="7">
  <location ref="F9:G11" firstHeaderRow="1" firstDataRow="1" firstDataCol="1"/>
  <pivotFields count="2">
    <pivotField axis="axisRow" allDrilled="1" subtotalTop="0" showAll="0" measureFilter="1"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Sum of Total_Sales" fld="1" baseField="0" baseItem="0"/>
  </dataFields>
  <formats count="1">
    <format dxfId="41">
      <pivotArea collapsedLevelsAreSubtotals="1" fieldPosition="0">
        <references count="1">
          <reference field="0" count="0"/>
        </references>
      </pivotArea>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2" iMeasureHier="28">
      <autoFilter ref="A1">
        <filterColumn colId="0">
          <top10 val="2" filterVal="2"/>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F9FF84-5C1D-42B9-B380-61D6952D9AA8}" name="PivotTable2" cacheId="3" applyNumberFormats="0" applyBorderFormats="0" applyFontFormats="0" applyPatternFormats="0" applyAlignmentFormats="0" applyWidthHeightFormats="1" dataCaption="Values" tag="008609fa-f821-4196-a79f-09d3af56428a" updatedVersion="8" minRefreshableVersion="5"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numFmtId="167"/>
  </dataFields>
  <formats count="6">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type="all" dataOnly="0" outline="0" fieldPosition="0"/>
    </format>
    <format dxfId="51">
      <pivotArea outline="0" collapsedLevelsAreSubtotals="1" fieldPosition="0"/>
    </format>
    <format dxfId="50">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7F959B-7E6C-44CF-943F-203DC6EDC1EE}" name="PivotTable1" cacheId="1" applyNumberFormats="0" applyBorderFormats="0" applyFontFormats="0" applyPatternFormats="0" applyAlignmentFormats="0" applyWidthHeightFormats="1" dataCaption="Values" tag="9357a3f1-9af5-4160-aca3-d59976dfc5fd" updatedVersion="8" minRefreshableVersion="5" useAutoFormatting="1" subtotalHiddenItems="1" rowGrandTotals="0" itemPrintTitles="1" createdVersion="8" indent="0" outline="1" outlineData="1" multipleFieldFilters="0">
  <location ref="B3:C7"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3"/>
    </i>
    <i>
      <x v="1"/>
    </i>
  </rowItems>
  <colItems count="1">
    <i/>
  </colItems>
  <dataFields count="1">
    <dataField name="Sum of Total_Sales" fld="1" baseField="0" baseItem="0"/>
  </dataFields>
  <formats count="7">
    <format dxfId="62">
      <pivotArea collapsedLevelsAreSubtotals="1" fieldPosition="0">
        <references count="1">
          <reference field="0" count="0"/>
        </references>
      </pivotArea>
    </format>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grandRow="1" outline="0" fieldPosition="0"/>
    </format>
    <format dxfId="56">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B291E6-72F7-427C-ABDA-8C33DA351A72}" name="PivotTable13" cacheId="2" applyNumberFormats="0" applyBorderFormats="0" applyFontFormats="0" applyPatternFormats="0" applyAlignmentFormats="0" applyWidthHeightFormats="1" dataCaption="Values" tag="afff7c6c-8169-4daa-8d0d-5ad01af97bff" updatedVersion="8" minRefreshableVersion="5" useAutoFormatting="1" itemPrintTitles="1" createdVersion="8" indent="0" outline="1" outlineData="1" multipleFieldFilters="0">
  <location ref="E19:E20" firstHeaderRow="1" firstDataRow="1" firstDataCol="0"/>
  <pivotFields count="1">
    <pivotField dataField="1" subtotalTop="0" showAll="0" defaultSubtotal="0"/>
  </pivotFields>
  <rowItems count="1">
    <i/>
  </rowItems>
  <colItems count="1">
    <i/>
  </colItems>
  <dataFields count="1">
    <dataField name="Sum of Total_Sales" fld="0" baseField="0" baseItem="0" numFmtId="167"/>
  </dataFields>
  <formats count="1">
    <format dxfId="63">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1FEC97-1CEC-456F-8676-F30239D636CF}" name="PivotTable4" cacheId="5" applyNumberFormats="0" applyBorderFormats="0" applyFontFormats="0" applyPatternFormats="0" applyAlignmentFormats="0" applyWidthHeightFormats="1" dataCaption="Values" tag="6d2cf161-3681-4e2d-a747-8f3f018819ab" updatedVersion="8" minRefreshableVersion="5" useAutoFormatting="1" subtotalHiddenItems="1" itemPrintTitles="1" createdVersion="8" indent="0" outline="1" outlineData="1" multipleFieldFilters="0">
  <location ref="C10:C11" firstHeaderRow="1" firstDataRow="1" firstDataCol="0"/>
  <pivotFields count="1">
    <pivotField dataField="1" subtotalTop="0" showAll="0" defaultSubtotal="0"/>
  </pivotFields>
  <rowItems count="1">
    <i/>
  </rowItems>
  <colItems count="1">
    <i/>
  </colItems>
  <dataFields count="1">
    <dataField fld="0" subtotal="count" baseField="0" baseItem="0" numFmtId="1"/>
  </dataFields>
  <formats count="1">
    <format dxfId="64">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14A625-74DA-40E4-AA0C-FE1C01D10759}" name="PivotTable6" cacheId="6" applyNumberFormats="0" applyBorderFormats="0" applyFontFormats="0" applyPatternFormats="0" applyAlignmentFormats="0" applyWidthHeightFormats="1" dataCaption="Values" tag="013af6df-71bd-44df-a77f-2bf5392088d8" updatedVersion="8" minRefreshableVersion="5" useAutoFormatting="1" subtotalHiddenItems="1" rowGrandTotals="0" itemPrintTitles="1" createdVersion="8" indent="0" outline="1" outlineData="1" multipleFieldFilters="0">
  <location ref="I3:J31"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1"/>
    <field x="0"/>
  </rowFields>
  <rowItems count="28">
    <i>
      <x/>
    </i>
    <i r="1">
      <x/>
    </i>
    <i r="1">
      <x v="1"/>
    </i>
    <i r="1">
      <x v="2"/>
    </i>
    <i>
      <x v="1"/>
    </i>
    <i r="1">
      <x v="3"/>
    </i>
    <i r="1">
      <x v="4"/>
    </i>
    <i r="1">
      <x v="5"/>
    </i>
    <i r="1">
      <x v="6"/>
    </i>
    <i r="1">
      <x v="7"/>
    </i>
    <i r="1">
      <x v="8"/>
    </i>
    <i r="1">
      <x v="9"/>
    </i>
    <i r="1">
      <x v="10"/>
    </i>
    <i r="1">
      <x v="11"/>
    </i>
    <i r="1">
      <x/>
    </i>
    <i r="1">
      <x v="1"/>
    </i>
    <i r="1">
      <x v="2"/>
    </i>
    <i>
      <x v="2"/>
    </i>
    <i r="1">
      <x v="3"/>
    </i>
    <i r="1">
      <x v="4"/>
    </i>
    <i r="1">
      <x v="5"/>
    </i>
    <i r="1">
      <x v="6"/>
    </i>
    <i r="1">
      <x v="7"/>
    </i>
    <i r="1">
      <x v="8"/>
    </i>
    <i r="1">
      <x v="9"/>
    </i>
    <i r="1">
      <x v="10"/>
    </i>
    <i r="1">
      <x v="11"/>
    </i>
    <i r="1">
      <x/>
    </i>
  </rowItems>
  <colItems count="1">
    <i/>
  </colItems>
  <dataFields count="1">
    <dataField name="Sum of Sales_Rep_ID" fld="2" baseField="0" baseItem="0" numFmtId="167"/>
  </dataFields>
  <formats count="11">
    <format dxfId="75">
      <pivotArea outline="0" collapsedLevelsAreSubtotals="1"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1" type="button" dataOnly="0" labelOnly="1" outline="0" axis="axisRow" fieldPosition="0"/>
    </format>
    <format dxfId="70">
      <pivotArea dataOnly="0" labelOnly="1" fieldPosition="0">
        <references count="1">
          <reference field="1" count="0"/>
        </references>
      </pivotArea>
    </format>
    <format dxfId="69">
      <pivotArea dataOnly="0" labelOnly="1" grandRow="1" outline="0" fieldPosition="0"/>
    </format>
    <format dxfId="68">
      <pivotArea dataOnly="0" labelOnly="1" fieldPosition="0">
        <references count="2">
          <reference field="0" count="3">
            <x v="0"/>
            <x v="1"/>
            <x v="2"/>
          </reference>
          <reference field="1" count="1" selected="0">
            <x v="0"/>
          </reference>
        </references>
      </pivotArea>
    </format>
    <format dxfId="67">
      <pivotArea dataOnly="0" labelOnly="1" fieldPosition="0">
        <references count="2">
          <reference field="0" count="0"/>
          <reference field="1" count="1" selected="0">
            <x v="1"/>
          </reference>
        </references>
      </pivotArea>
    </format>
    <format dxfId="66">
      <pivotArea dataOnly="0" labelOnly="1" fieldPosition="0">
        <references count="2">
          <reference field="0" count="10">
            <x v="0"/>
            <x v="3"/>
            <x v="4"/>
            <x v="5"/>
            <x v="6"/>
            <x v="7"/>
            <x v="8"/>
            <x v="9"/>
            <x v="10"/>
            <x v="11"/>
          </reference>
          <reference field="1" count="1" selected="0">
            <x v="2"/>
          </reference>
        </references>
      </pivotArea>
    </format>
    <format dxfId="65">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9BCDF6-576D-40AC-80DF-3D5FA1FEDAFD}" name="PivotTable11" cacheId="9" applyNumberFormats="0" applyBorderFormats="0" applyFontFormats="0" applyPatternFormats="0" applyAlignmentFormats="0" applyWidthHeightFormats="1" dataCaption="Values" tag="93757fe1-a47b-42d6-b762-dbcd41003d26" updatedVersion="8" minRefreshableVersion="5" useAutoFormatting="1" subtotalHiddenItems="1" itemPrintTitles="1" createdVersion="8" indent="0" outline="1" outlineData="1" multipleFieldFilters="0" chartFormat="3">
  <location ref="O42:P71"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29">
    <i>
      <x/>
    </i>
    <i r="1">
      <x/>
    </i>
    <i r="1">
      <x v="1"/>
    </i>
    <i r="1">
      <x v="2"/>
    </i>
    <i>
      <x v="1"/>
    </i>
    <i r="1">
      <x v="3"/>
    </i>
    <i r="1">
      <x v="4"/>
    </i>
    <i r="1">
      <x v="5"/>
    </i>
    <i r="1">
      <x v="6"/>
    </i>
    <i r="1">
      <x v="7"/>
    </i>
    <i r="1">
      <x v="8"/>
    </i>
    <i r="1">
      <x v="9"/>
    </i>
    <i r="1">
      <x v="10"/>
    </i>
    <i r="1">
      <x v="11"/>
    </i>
    <i r="1">
      <x/>
    </i>
    <i r="1">
      <x v="1"/>
    </i>
    <i r="1">
      <x v="2"/>
    </i>
    <i>
      <x v="2"/>
    </i>
    <i r="1">
      <x v="3"/>
    </i>
    <i r="1">
      <x v="4"/>
    </i>
    <i r="1">
      <x v="5"/>
    </i>
    <i r="1">
      <x v="6"/>
    </i>
    <i r="1">
      <x v="7"/>
    </i>
    <i r="1">
      <x v="8"/>
    </i>
    <i r="1">
      <x v="9"/>
    </i>
    <i r="1">
      <x v="10"/>
    </i>
    <i r="1">
      <x v="11"/>
    </i>
    <i r="1">
      <x/>
    </i>
    <i t="grand">
      <x/>
    </i>
  </rowItems>
  <colItems count="1">
    <i/>
  </colItems>
  <dataFields count="1">
    <dataField name="Sum of Profit" fld="0" baseField="0" baseItem="0" numFmtId="165"/>
  </dataFields>
  <formats count="2">
    <format dxfId="27">
      <pivotArea outline="0" collapsedLevelsAreSubtotals="1" fieldPosition="0"/>
    </format>
    <format dxfId="2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4220DC-9145-432B-937B-83A24BA806CE}" name="PivotTable9" cacheId="16" applyNumberFormats="0" applyBorderFormats="0" applyFontFormats="0" applyPatternFormats="0" applyAlignmentFormats="0" applyWidthHeightFormats="1" dataCaption="Values" tag="49aa7317-a17a-4dc6-9bd3-56e508cb31ec" updatedVersion="8" minRefreshableVersion="5" useAutoFormatting="1" subtotalHiddenItems="1" itemPrintTitles="1" createdVersion="8" indent="0" outline="1" outlineData="1" multipleFieldFilters="0" chartFormat="4">
  <location ref="K42:L4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_Sales"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633269-5E43-49BB-9296-648C5578EAD9}" name="PivotTable8" cacheId="15" applyNumberFormats="0" applyBorderFormats="0" applyFontFormats="0" applyPatternFormats="0" applyAlignmentFormats="0" applyWidthHeightFormats="1" dataCaption="Values" tag="cd0ec098-9cb9-4729-8b35-ca79e718b7e3" updatedVersion="8" minRefreshableVersion="5" useAutoFormatting="1" subtotalHiddenItems="1" itemPrintTitles="1" createdVersion="8" indent="0" outline="1" outlineData="1" multipleFieldFilters="0" chartFormat="7">
  <location ref="G42:H67" firstHeaderRow="1" firstDataRow="1" firstDataCol="1"/>
  <pivotFields count="2">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_Sales" fld="1" baseField="0" baseItem="0" numFmtId="167"/>
  </dataFields>
  <formats count="2">
    <format dxfId="29">
      <pivotArea outline="0" collapsedLevelsAreSubtotals="1" fieldPosition="0"/>
    </format>
    <format dxfId="2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E1C14B6-890B-4377-B90C-C35036328515}" sourceName="[product].[Product_Category]">
  <pivotTables>
    <pivotTable tabId="6" name="PivotTable1"/>
    <pivotTable tabId="6" name="PivotTable13"/>
    <pivotTable tabId="6" name="PivotTable2"/>
    <pivotTable tabId="6" name="PivotTable3"/>
    <pivotTable tabId="6" name="PivotTable4"/>
    <pivotTable tabId="6" name="PivotTable6"/>
    <pivotTable tabId="7" name="PivotTable1"/>
    <pivotTable tabId="7" name="PivotTable10"/>
    <pivotTable tabId="7" name="PivotTable11"/>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s>
  <data>
    <olap pivotCacheId="1332558592">
      <levels count="2">
        <level uniqueName="[product].[Product_Category].[(All)]" sourceCaption="(All)" count="0"/>
        <level uniqueName="[product].[Product_Category].[Product_Category]" sourceCaption="Product_Category" count="3">
          <ranges>
            <range startItem="0">
              <i n="[product].[Product_Category].&amp;[Electronics]" c="Electronics"/>
              <i n="[product].[Product_Category].&amp;[Kitchen Appliances]" c="Kitchen Appliances"/>
              <i n="[product].[Product_Category].&amp;[Sports]" c="Sports"/>
            </range>
          </ranges>
        </level>
      </levels>
      <selections count="1">
        <selection n="[product].[Product_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 xr10:uid="{3074C369-1780-4A3C-B8BB-6625AF20B1C3}" sourceName="[Region].[Region_Name]">
  <pivotTables>
    <pivotTable tabId="6" name="PivotTable1"/>
    <pivotTable tabId="6" name="PivotTable13"/>
    <pivotTable tabId="6" name="PivotTable2"/>
    <pivotTable tabId="6" name="PivotTable3"/>
    <pivotTable tabId="6" name="PivotTable4"/>
    <pivotTable tabId="6" name="PivotTable6"/>
    <pivotTable tabId="7" name="PivotTable1"/>
    <pivotTable tabId="7" name="PivotTable10"/>
    <pivotTable tabId="7" name="PivotTable11"/>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s>
  <data>
    <olap pivotCacheId="1332558592">
      <levels count="2">
        <level uniqueName="[Region].[Region_Name].[(All)]" sourceCaption="(All)" count="0"/>
        <level uniqueName="[Region].[Region_Name].[Region_Name]" sourceCaption="Region_Name" count="5">
          <ranges>
            <range startItem="0">
              <i n="[Region].[Region_Name].&amp;[Brăila]" c="Brăila"/>
              <i n="[Region].[Region_Name].&amp;[Craiova]" c="Craiova"/>
              <i n="[Region].[Region_Name].&amp;[Galați]" c="Galați"/>
              <i n="[Region].[Region_Name].&amp;[Ploiești]" c="Ploiești"/>
              <i n="[Region].[Region_Name].&amp;[Târgu Mureș]" c="Târgu Mureș"/>
            </range>
          </ranges>
        </level>
      </levels>
      <selections count="1">
        <selection n="[Region].[Region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Name" xr10:uid="{38D9E95E-52E5-452C-B359-82D81C3869E4}" sourceName="[Rep].[Sales_Rep_Name]">
  <pivotTables>
    <pivotTable tabId="6" name="PivotTable1"/>
    <pivotTable tabId="6" name="PivotTable13"/>
    <pivotTable tabId="6" name="PivotTable2"/>
    <pivotTable tabId="6" name="PivotTable3"/>
    <pivotTable tabId="6" name="PivotTable4"/>
    <pivotTable tabId="6" name="PivotTable6"/>
    <pivotTable tabId="7" name="PivotTable1"/>
    <pivotTable tabId="7" name="PivotTable10"/>
    <pivotTable tabId="7" name="PivotTable11"/>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s>
  <data>
    <olap pivotCacheId="1332558592">
      <levels count="2">
        <level uniqueName="[Rep].[Sales_Rep_Name].[(All)]" sourceCaption="(All)" count="0"/>
        <level uniqueName="[Rep].[Sales_Rep_Name].[Sales_Rep_Name]" sourceCaption="Sales_Rep_Name" count="5">
          <ranges>
            <range startItem="0">
              <i n="[Rep].[Sales_Rep_Name].&amp;[Alina Georgescu]" c="Alina Georgescu"/>
              <i n="[Rep].[Sales_Rep_Name].&amp;[Cosmin Petrescu]" c="Cosmin Petrescu"/>
              <i n="[Rep].[Sales_Rep_Name].&amp;[Cristian Popescu]" c="Cristian Popescu"/>
              <i n="[Rep].[Sales_Rep_Name].&amp;[Dragoș Petrescu]" c="Dragoș Petrescu"/>
              <i n="[Rep].[Sales_Rep_Name].&amp;[Iulia Ionescu]" c="Iulia Ionescu"/>
            </range>
          </ranges>
        </level>
      </levels>
      <selections count="1">
        <selection n="[Rep].[Sales_Rep_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te" xr10:uid="{C031E12D-03D2-4D56-80F6-391DD10866AF}" sourceName="[order].[Time_of_date]">
  <pivotTables>
    <pivotTable tabId="6" name="PivotTable1"/>
    <pivotTable tabId="6" name="PivotTable13"/>
    <pivotTable tabId="6" name="PivotTable2"/>
    <pivotTable tabId="6" name="PivotTable3"/>
    <pivotTable tabId="6" name="PivotTable4"/>
    <pivotTable tabId="6" name="PivotTable6"/>
    <pivotTable tabId="7" name="PivotTable1"/>
    <pivotTable tabId="7" name="PivotTable10"/>
    <pivotTable tabId="7" name="PivotTable11"/>
    <pivotTable tabId="7" name="PivotTable2"/>
    <pivotTable tabId="7" name="PivotTable3"/>
    <pivotTable tabId="7" name="PivotTable5"/>
    <pivotTable tabId="7" name="PivotTable6"/>
    <pivotTable tabId="7" name="PivotTable7"/>
    <pivotTable tabId="7" name="PivotTable8"/>
    <pivotTable tabId="7" name="PivotTable9"/>
  </pivotTables>
  <data>
    <olap pivotCacheId="1332558592">
      <levels count="2">
        <level uniqueName="[order].[Time_of_date].[(All)]" sourceCaption="(All)" count="0"/>
        <level uniqueName="[order].[Time_of_date].[Time_of_date]" sourceCaption="Time_of_date" count="4">
          <ranges>
            <range startItem="0">
              <i n="[order].[Time_of_date].&amp;[afternoon]" c="afternoon"/>
              <i n="[order].[Time_of_date].&amp;[evening]" c="evening"/>
              <i n="[order].[Time_of_date].&amp;[morning]" c="morning"/>
              <i n="[order].[Time_of_date].&amp;[night]" c="night"/>
            </range>
          </ranges>
        </level>
      </levels>
      <selections count="1">
        <selection n="[order].[Time_of_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3D845699-157C-4EF6-A766-7D6B221E5898}" cache="Slicer_Product_Category" caption="Product_Category" columnCount="3" level="1" style="SlicerStyleDark1" rowHeight="241300"/>
  <slicer name="Region_Name" xr10:uid="{04E3840A-8CFD-400F-A9AE-1FF10F5F974A}" cache="Slicer_Region_Name" caption="Region_Name" level="1" style="SlicerStyleDark1" rowHeight="241300"/>
  <slicer name="Sales_Rep_Name" xr10:uid="{04F958D9-CC23-4E9C-AC0F-4DCC1E586F8B}" cache="Slicer_Sales_Rep_Name" caption="Sales_Rep_Name" level="1" style="SlicerStyleDark1" rowHeight="241300"/>
  <slicer name="Time_of_date" xr10:uid="{108CDF20-2FEF-4220-AABE-49B6DF209523}" cache="Slicer_Time_of_date" caption="Time_of_date" level="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157D67-AF10-4EE4-8D50-474B73CD9EB9}" name="Table1" displayName="Table1" ref="A1:P2001" totalsRowShown="0" headerRowDxfId="93" dataDxfId="92" tableBorderDxfId="91">
  <autoFilter ref="A1:P2001" xr:uid="{00157D67-AF10-4EE4-8D50-474B73CD9EB9}"/>
  <sortState xmlns:xlrd2="http://schemas.microsoft.com/office/spreadsheetml/2017/richdata2" ref="A11:P1977">
    <sortCondition descending="1" ref="I1:I2001"/>
  </sortState>
  <tableColumns count="16">
    <tableColumn id="1" xr3:uid="{DBA9C2EF-0CE9-456A-9DCD-1B20A87C403B}" name="Order_ID" dataDxfId="90"/>
    <tableColumn id="2" xr3:uid="{E2E68F04-79E5-489B-B801-5D9A661F3621}" name="Order_Date" dataDxfId="89"/>
    <tableColumn id="3" xr3:uid="{773CE4C5-4355-408D-AB5A-83731D756265}" name="Product_ID" dataDxfId="88"/>
    <tableColumn id="4" xr3:uid="{E1AFC8A9-DF07-408D-9529-9710DB64F05F}" name="Sales_Rep_ID" dataDxfId="87"/>
    <tableColumn id="5" xr3:uid="{69FE905B-B316-40E9-9CC2-6D3B5FEB0E91}" name="Region_ID" dataDxfId="86"/>
    <tableColumn id="6" xr3:uid="{E1C21EA0-1766-417C-93E5-5E3DFB6CE5FF}" name="Quantity_Sold" dataDxfId="85"/>
    <tableColumn id="7" xr3:uid="{06CAED77-360A-4F96-BEAA-FEA9AF45B490}" name="Unit_Price" dataDxfId="84"/>
    <tableColumn id="8" xr3:uid="{110154A5-2D37-40F7-A6EC-22E778796E89}" name="Total_Sales" dataDxfId="83"/>
    <tableColumn id="9" xr3:uid="{30CDACF2-8196-4EA0-9464-8BD911D5A455}" name="Profit" dataDxfId="82"/>
    <tableColumn id="10" xr3:uid="{A43B0A65-B892-401B-90AA-A045041731FC}" name="Return_Flag" dataDxfId="81"/>
    <tableColumn id="11" xr3:uid="{C06431E9-63DF-4A0E-A365-205712188CFE}" name="Time" dataDxfId="80"/>
    <tableColumn id="12" xr3:uid="{2645F64B-D395-4BC7-93EF-9A0B2EA1F98D}" name="Year" dataDxfId="79"/>
    <tableColumn id="13" xr3:uid="{10C23642-C0CA-4144-BCF4-80F82EB86A37}" name="Month" dataDxfId="78"/>
    <tableColumn id="14" xr3:uid="{D5929986-1FD5-4970-BB99-B419CF65F3FD}" name="Day_of_Week" dataDxfId="77"/>
    <tableColumn id="15" xr3:uid="{FF86B0EE-FA79-4C33-AD9E-ADB32FB59F4D}" name="Hour" dataDxfId="76"/>
    <tableColumn id="16" xr3:uid="{B3C02781-E983-481B-9F32-1C440425746A}" name="Time_of_date">
      <calculatedColumnFormula>IF(O2 &lt; 12, "morning", IF(O2 &lt; 18, "afternoon", IF(O2 &lt; 21, "evening", "night")))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F179AC-987D-4E83-89D0-F823A09356C2}" name="Table2" displayName="Table2" ref="A1:C6" totalsRowShown="0" headerRowDxfId="25" dataDxfId="23" headerRowBorderDxfId="24" tableBorderDxfId="22">
  <tableColumns count="3">
    <tableColumn id="1" xr3:uid="{8F133DAC-C68C-4940-B055-813E715A7C6A}" name="Product_ID" dataDxfId="21"/>
    <tableColumn id="2" xr3:uid="{46CBAAE7-3060-463A-B776-F0ED397E1A04}" name="Product_Name" dataDxfId="20"/>
    <tableColumn id="3" xr3:uid="{E5CC491A-D4EB-4A74-8929-FF8CA89A3F77}" name="Product_Category"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292806-D07B-4020-842C-C8E665B3A050}" name="Table3" displayName="Table3" ref="D14:D15" insertRow="1" totalsRowShown="0">
  <autoFilter ref="D14:D15" xr:uid="{A4292806-D07B-4020-842C-C8E665B3A050}"/>
  <tableColumns count="1">
    <tableColumn id="1" xr3:uid="{AC70F3A1-C2A1-4B10-A82C-F1F013C580F0}"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EE75087-4FFA-4EEF-9619-AB6C23348973}" name="Table4" displayName="Table4" ref="A1:C6" totalsRowShown="0" headerRowDxfId="18" headerRowBorderDxfId="17" tableBorderDxfId="16">
  <tableColumns count="3">
    <tableColumn id="1" xr3:uid="{E6461522-EEAD-498D-A5C6-F475171340D0}" name="Sales_Rep_ID" dataDxfId="15"/>
    <tableColumn id="2" xr3:uid="{D39E3784-FD9F-4C4A-867C-6B81F9E718BB}" name="Sales_Rep_Name" dataDxfId="14"/>
    <tableColumn id="3" xr3:uid="{7590A98E-B0AA-4839-BCBD-3E58352BD6CB}" name="Hire_Date"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646163-F3F5-4368-9DCC-8212C11AE4A2}" name="Table5" displayName="Table5" ref="A1:B6" totalsRowShown="0" headerRowDxfId="12" dataDxfId="10" headerRowBorderDxfId="11" tableBorderDxfId="9">
  <tableColumns count="2">
    <tableColumn id="1" xr3:uid="{8C79099C-74E4-4196-8B7C-F0D34CE1700C}" name="Region_ID" dataDxfId="8"/>
    <tableColumn id="2" xr3:uid="{BF8C6483-8846-474F-83DC-6515341464AF}" name="Region_Name"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6228FA-4A2F-4BDA-A23E-9F584BCFA97E}" name="Table6" displayName="Table6" ref="A1:C101" totalsRowShown="0" headerRowDxfId="6" dataDxfId="4" headerRowBorderDxfId="5" tableBorderDxfId="3">
  <tableColumns count="3">
    <tableColumn id="1" xr3:uid="{E513AC4A-5F69-40EE-B7FC-67E8E55E47C5}" name="Customer_ID" dataDxfId="2"/>
    <tableColumn id="2" xr3:uid="{1AF93CED-78D9-4F1F-8665-6F6A95097A28}" name="Customer_Name" dataDxfId="1"/>
    <tableColumn id="3" xr3:uid="{B15D7611-F921-41AD-8FB6-853DEEC18C3B}" name="Region_ID"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D693E8F-9BDE-4ACA-86BA-DD07BD66EACB}" sourceName="[order].[Order_Date]">
  <pivotTables>
    <pivotTable tabId="7" name="PivotTable3"/>
    <pivotTable tabId="6" name="PivotTable1"/>
    <pivotTable tabId="6" name="PivotTable13"/>
    <pivotTable tabId="6" name="PivotTable2"/>
    <pivotTable tabId="6" name="PivotTable3"/>
    <pivotTable tabId="6" name="PivotTable4"/>
    <pivotTable tabId="6" name="PivotTable6"/>
    <pivotTable tabId="7" name="PivotTable1"/>
    <pivotTable tabId="7" name="PivotTable10"/>
    <pivotTable tabId="7" name="PivotTable11"/>
    <pivotTable tabId="7" name="PivotTable2"/>
    <pivotTable tabId="7" name="PivotTable4"/>
    <pivotTable tabId="7" name="PivotTable5"/>
    <pivotTable tabId="7" name="PivotTable6"/>
    <pivotTable tabId="7" name="PivotTable7"/>
    <pivotTable tabId="7" name="PivotTable8"/>
    <pivotTable tabId="7" name="PivotTable9"/>
  </pivotTables>
  <state minimalRefreshVersion="6" lastRefreshVersion="6" pivotCacheId="1458388885"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13A2DCCF-5F37-48E7-934C-BF712B425C45}" cache="Timeline_Order_Date" caption="Order_Date" level="2" selectionLevel="2" scrollPosition="2023-09-2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1D2949B-A3A9-4814-A63B-A2AF7BEBFF67}" cache="Timeline_Order_Date" caption="Order_Date" level="2" selectionLevel="2" scrollPosition="2023-10-1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microsoft.com/office/2011/relationships/timeline" Target="../timelines/timeline2.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01"/>
  <sheetViews>
    <sheetView topLeftCell="B1" zoomScale="68" workbookViewId="0">
      <selection activeCell="S13" sqref="S13"/>
    </sheetView>
  </sheetViews>
  <sheetFormatPr defaultColWidth="14.453125" defaultRowHeight="15" customHeight="1" x14ac:dyDescent="0.35"/>
  <cols>
    <col min="1" max="1" width="14.26953125" customWidth="1"/>
    <col min="2" max="2" width="14.26953125" style="7" customWidth="1"/>
    <col min="3" max="5" width="14.26953125" customWidth="1"/>
    <col min="6" max="6" width="14.7265625" customWidth="1"/>
    <col min="7" max="9" width="14.26953125" style="16" customWidth="1"/>
    <col min="10" max="10" width="18.54296875" customWidth="1"/>
    <col min="11" max="11" width="14.26953125" style="10" customWidth="1"/>
    <col min="12" max="13" width="14.26953125" customWidth="1"/>
    <col min="14" max="14" width="14.54296875" customWidth="1"/>
    <col min="15" max="15" width="14.26953125" customWidth="1"/>
    <col min="16" max="16" width="14.453125" customWidth="1"/>
    <col min="17" max="27" width="8.7265625" customWidth="1"/>
  </cols>
  <sheetData>
    <row r="1" spans="1:27" s="5" customFormat="1" ht="14.5" x14ac:dyDescent="0.35">
      <c r="A1" s="11" t="s">
        <v>0</v>
      </c>
      <c r="B1" s="12" t="s">
        <v>1</v>
      </c>
      <c r="C1" s="11" t="s">
        <v>2</v>
      </c>
      <c r="D1" s="11" t="s">
        <v>3</v>
      </c>
      <c r="E1" s="11" t="s">
        <v>4</v>
      </c>
      <c r="F1" s="11" t="s">
        <v>5</v>
      </c>
      <c r="G1" s="14" t="s">
        <v>6</v>
      </c>
      <c r="H1" s="14" t="s">
        <v>7</v>
      </c>
      <c r="I1" s="14" t="s">
        <v>8</v>
      </c>
      <c r="J1" s="11" t="s">
        <v>9</v>
      </c>
      <c r="K1" s="13" t="s">
        <v>10</v>
      </c>
      <c r="L1" s="11" t="s">
        <v>11</v>
      </c>
      <c r="M1" s="11" t="s">
        <v>12</v>
      </c>
      <c r="N1" s="11" t="s">
        <v>13</v>
      </c>
      <c r="O1" s="11" t="s">
        <v>14</v>
      </c>
      <c r="P1" s="11" t="s">
        <v>1178</v>
      </c>
      <c r="Q1" s="4"/>
      <c r="R1" s="4"/>
      <c r="S1" s="4"/>
      <c r="T1" s="4"/>
      <c r="U1" s="4"/>
      <c r="V1" s="4"/>
      <c r="W1" s="4"/>
      <c r="X1" s="4"/>
      <c r="Y1" s="4"/>
      <c r="Z1" s="4"/>
      <c r="AA1" s="4"/>
    </row>
    <row r="2" spans="1:27" ht="14.5" x14ac:dyDescent="0.35">
      <c r="A2" s="1">
        <v>1001</v>
      </c>
      <c r="B2" s="6">
        <v>45540</v>
      </c>
      <c r="C2" s="1">
        <v>202</v>
      </c>
      <c r="D2" s="1">
        <v>305</v>
      </c>
      <c r="E2" s="1">
        <v>101</v>
      </c>
      <c r="F2" s="1">
        <v>2</v>
      </c>
      <c r="G2" s="15">
        <v>523.33600000000001</v>
      </c>
      <c r="H2" s="15">
        <v>1046.672</v>
      </c>
      <c r="I2" s="15">
        <v>198.86768000000001</v>
      </c>
      <c r="J2" s="1" t="b">
        <v>0</v>
      </c>
      <c r="K2" s="9" t="s">
        <v>15</v>
      </c>
      <c r="L2" s="1">
        <v>2024</v>
      </c>
      <c r="M2" s="1">
        <v>9</v>
      </c>
      <c r="N2" s="1" t="s">
        <v>16</v>
      </c>
      <c r="O2" s="1">
        <v>23</v>
      </c>
      <c r="P2" t="str">
        <f>IF(O2 &lt; 12, "morning", IF(O2 &lt; 18, "afternoon", IF(O2 &lt; 21, "evening", "night")))</f>
        <v>night</v>
      </c>
    </row>
    <row r="3" spans="1:27" ht="14.5" x14ac:dyDescent="0.35">
      <c r="A3" s="1">
        <v>1002</v>
      </c>
      <c r="B3" s="6">
        <v>45273</v>
      </c>
      <c r="C3" s="1">
        <v>204</v>
      </c>
      <c r="D3" s="1">
        <v>301</v>
      </c>
      <c r="E3" s="1">
        <v>105</v>
      </c>
      <c r="F3" s="1">
        <v>1</v>
      </c>
      <c r="G3" s="15">
        <v>49.412000000000006</v>
      </c>
      <c r="H3" s="15">
        <v>49.412000000000006</v>
      </c>
      <c r="I3" s="15">
        <v>10.376520000000001</v>
      </c>
      <c r="J3" s="1" t="b">
        <v>0</v>
      </c>
      <c r="K3" s="9" t="s">
        <v>17</v>
      </c>
      <c r="L3" s="1">
        <v>2023</v>
      </c>
      <c r="M3" s="1">
        <v>12</v>
      </c>
      <c r="N3" s="1" t="s">
        <v>18</v>
      </c>
      <c r="O3" s="1">
        <v>16</v>
      </c>
      <c r="P3" t="str">
        <f t="shared" ref="P3:P10" si="0">IF(O3 &lt; 12, "morning", IF(O3 &lt; 18, "afternoon", IF(O3 &lt; 21, "evening", "night")))</f>
        <v>afternoon</v>
      </c>
    </row>
    <row r="4" spans="1:27" ht="14.5" x14ac:dyDescent="0.35">
      <c r="A4" s="1">
        <v>1003</v>
      </c>
      <c r="B4" s="6">
        <v>45186</v>
      </c>
      <c r="C4" s="1">
        <v>201</v>
      </c>
      <c r="D4" s="1">
        <v>303</v>
      </c>
      <c r="E4" s="1">
        <v>101</v>
      </c>
      <c r="F4" s="1">
        <v>3</v>
      </c>
      <c r="G4" s="15">
        <v>253.66000000000003</v>
      </c>
      <c r="H4" s="15">
        <v>760.98</v>
      </c>
      <c r="I4" s="15">
        <v>190.245</v>
      </c>
      <c r="J4" s="1" t="b">
        <v>0</v>
      </c>
      <c r="K4" s="9" t="s">
        <v>19</v>
      </c>
      <c r="L4" s="1">
        <v>2023</v>
      </c>
      <c r="M4" s="1">
        <v>9</v>
      </c>
      <c r="N4" s="1" t="s">
        <v>20</v>
      </c>
      <c r="O4" s="1">
        <v>9</v>
      </c>
      <c r="P4" t="str">
        <f t="shared" si="0"/>
        <v>morning</v>
      </c>
    </row>
    <row r="5" spans="1:27" ht="14.5" x14ac:dyDescent="0.35">
      <c r="A5" s="1">
        <v>1004</v>
      </c>
      <c r="B5" s="6">
        <v>44919</v>
      </c>
      <c r="C5" s="1">
        <v>204</v>
      </c>
      <c r="D5" s="1">
        <v>301</v>
      </c>
      <c r="E5" s="1">
        <v>105</v>
      </c>
      <c r="F5" s="1">
        <v>2</v>
      </c>
      <c r="G5" s="15">
        <v>380.62200000000001</v>
      </c>
      <c r="H5" s="15">
        <v>761.24400000000003</v>
      </c>
      <c r="I5" s="15">
        <v>228.3732</v>
      </c>
      <c r="J5" s="1" t="b">
        <v>0</v>
      </c>
      <c r="K5" s="9" t="s">
        <v>21</v>
      </c>
      <c r="L5" s="1">
        <v>2022</v>
      </c>
      <c r="M5" s="1">
        <v>12</v>
      </c>
      <c r="N5" s="1" t="s">
        <v>22</v>
      </c>
      <c r="O5" s="1">
        <v>6</v>
      </c>
      <c r="P5" t="str">
        <f t="shared" si="0"/>
        <v>morning</v>
      </c>
    </row>
    <row r="6" spans="1:27" ht="14.5" x14ac:dyDescent="0.35">
      <c r="A6" s="1">
        <v>1005</v>
      </c>
      <c r="B6" s="6">
        <v>45143</v>
      </c>
      <c r="C6" s="1">
        <v>202</v>
      </c>
      <c r="D6" s="1">
        <v>303</v>
      </c>
      <c r="E6" s="1">
        <v>102</v>
      </c>
      <c r="F6" s="1">
        <v>2</v>
      </c>
      <c r="G6" s="15">
        <v>190.49800000000002</v>
      </c>
      <c r="H6" s="15">
        <v>380.99600000000004</v>
      </c>
      <c r="I6" s="15">
        <v>57.149400000000007</v>
      </c>
      <c r="J6" s="1" t="b">
        <v>0</v>
      </c>
      <c r="K6" s="9" t="s">
        <v>23</v>
      </c>
      <c r="L6" s="1">
        <v>2023</v>
      </c>
      <c r="M6" s="1">
        <v>8</v>
      </c>
      <c r="N6" s="1" t="s">
        <v>22</v>
      </c>
      <c r="O6" s="1">
        <v>10</v>
      </c>
      <c r="P6" t="str">
        <f t="shared" si="0"/>
        <v>morning</v>
      </c>
    </row>
    <row r="7" spans="1:27" ht="14.5" x14ac:dyDescent="0.35">
      <c r="A7" s="1">
        <v>1006</v>
      </c>
      <c r="B7" s="6">
        <v>45290</v>
      </c>
      <c r="C7" s="1">
        <v>205</v>
      </c>
      <c r="D7" s="1">
        <v>303</v>
      </c>
      <c r="E7" s="1">
        <v>103</v>
      </c>
      <c r="F7" s="1">
        <v>5</v>
      </c>
      <c r="G7" s="15">
        <v>377.96000000000004</v>
      </c>
      <c r="H7" s="15">
        <v>1889.8000000000002</v>
      </c>
      <c r="I7" s="15">
        <v>321.26600000000008</v>
      </c>
      <c r="J7" s="1" t="b">
        <v>0</v>
      </c>
      <c r="K7" s="9" t="s">
        <v>24</v>
      </c>
      <c r="L7" s="1">
        <v>2023</v>
      </c>
      <c r="M7" s="1">
        <v>12</v>
      </c>
      <c r="N7" s="1" t="s">
        <v>22</v>
      </c>
      <c r="O7" s="1">
        <v>16</v>
      </c>
      <c r="P7" t="str">
        <f t="shared" si="0"/>
        <v>afternoon</v>
      </c>
    </row>
    <row r="8" spans="1:27" ht="14.5" x14ac:dyDescent="0.35">
      <c r="A8" s="1">
        <v>1007</v>
      </c>
      <c r="B8" s="6">
        <v>45373</v>
      </c>
      <c r="C8" s="1">
        <v>202</v>
      </c>
      <c r="D8" s="1">
        <v>305</v>
      </c>
      <c r="E8" s="1">
        <v>101</v>
      </c>
      <c r="F8" s="1">
        <v>9</v>
      </c>
      <c r="G8" s="15">
        <v>553.52</v>
      </c>
      <c r="H8" s="15">
        <v>4981.68</v>
      </c>
      <c r="I8" s="15">
        <v>946.51920000000007</v>
      </c>
      <c r="J8" s="1" t="b">
        <v>0</v>
      </c>
      <c r="K8" s="9" t="s">
        <v>25</v>
      </c>
      <c r="L8" s="1">
        <v>2024</v>
      </c>
      <c r="M8" s="1">
        <v>3</v>
      </c>
      <c r="N8" s="1" t="s">
        <v>26</v>
      </c>
      <c r="O8" s="1">
        <v>1</v>
      </c>
      <c r="P8" t="str">
        <f t="shared" si="0"/>
        <v>morning</v>
      </c>
    </row>
    <row r="9" spans="1:27" ht="14.5" x14ac:dyDescent="0.35">
      <c r="A9" s="1">
        <v>1008</v>
      </c>
      <c r="B9" s="6">
        <v>45460</v>
      </c>
      <c r="C9" s="1">
        <v>203</v>
      </c>
      <c r="D9" s="1">
        <v>301</v>
      </c>
      <c r="E9" s="1">
        <v>104</v>
      </c>
      <c r="F9" s="1">
        <v>9</v>
      </c>
      <c r="G9" s="15">
        <v>165.13200000000001</v>
      </c>
      <c r="H9" s="15">
        <v>1486.1880000000001</v>
      </c>
      <c r="I9" s="15">
        <v>312.09948000000003</v>
      </c>
      <c r="J9" s="1" t="b">
        <v>1</v>
      </c>
      <c r="K9" s="9" t="s">
        <v>27</v>
      </c>
      <c r="L9" s="1">
        <v>2024</v>
      </c>
      <c r="M9" s="1">
        <v>6</v>
      </c>
      <c r="N9" s="1" t="s">
        <v>28</v>
      </c>
      <c r="O9" s="1">
        <v>14</v>
      </c>
      <c r="P9" t="str">
        <f t="shared" si="0"/>
        <v>afternoon</v>
      </c>
    </row>
    <row r="10" spans="1:27" ht="14.5" x14ac:dyDescent="0.35">
      <c r="A10" s="1">
        <v>1009</v>
      </c>
      <c r="B10" s="6">
        <v>44942</v>
      </c>
      <c r="C10" s="1">
        <v>205</v>
      </c>
      <c r="D10" s="1">
        <v>301</v>
      </c>
      <c r="E10" s="1">
        <v>104</v>
      </c>
      <c r="F10" s="1">
        <v>4</v>
      </c>
      <c r="G10" s="15">
        <v>608.67400000000009</v>
      </c>
      <c r="H10" s="15">
        <v>2434.6960000000004</v>
      </c>
      <c r="I10" s="15">
        <v>608.67400000000009</v>
      </c>
      <c r="J10" s="1" t="b">
        <v>0</v>
      </c>
      <c r="K10" s="9" t="s">
        <v>29</v>
      </c>
      <c r="L10" s="1">
        <v>2023</v>
      </c>
      <c r="M10" s="1">
        <v>1</v>
      </c>
      <c r="N10" s="1" t="s">
        <v>28</v>
      </c>
      <c r="O10" s="1">
        <v>5</v>
      </c>
      <c r="P10" t="str">
        <f t="shared" si="0"/>
        <v>morning</v>
      </c>
    </row>
    <row r="11" spans="1:27" ht="14.5" x14ac:dyDescent="0.35">
      <c r="A11" s="1">
        <v>2822</v>
      </c>
      <c r="B11" s="6">
        <v>45577</v>
      </c>
      <c r="C11" s="1">
        <v>201</v>
      </c>
      <c r="D11" s="1">
        <v>302</v>
      </c>
      <c r="E11" s="1">
        <v>105</v>
      </c>
      <c r="F11" s="1">
        <v>10</v>
      </c>
      <c r="G11" s="15">
        <v>624.00800000000004</v>
      </c>
      <c r="H11" s="15">
        <v>6240.08</v>
      </c>
      <c r="I11" s="15">
        <v>1872.0239999999999</v>
      </c>
      <c r="J11" s="1" t="b">
        <v>0</v>
      </c>
      <c r="K11" s="9" t="s">
        <v>674</v>
      </c>
      <c r="L11" s="1">
        <v>2024</v>
      </c>
      <c r="M11" s="1">
        <v>10</v>
      </c>
      <c r="N11" s="1" t="s">
        <v>22</v>
      </c>
      <c r="O11" s="1">
        <v>15</v>
      </c>
      <c r="P11" t="str">
        <f t="shared" ref="P11:P74" si="1">IF(O11 &lt; 12, "morning", IF(O11 &lt; 18, "afternoon", IF(O11 &lt; 21, "evening", "night")))</f>
        <v>afternoon</v>
      </c>
    </row>
    <row r="12" spans="1:27" ht="14.5" x14ac:dyDescent="0.35">
      <c r="A12" s="1">
        <v>1011</v>
      </c>
      <c r="B12" s="6">
        <v>45342</v>
      </c>
      <c r="C12" s="1">
        <v>203</v>
      </c>
      <c r="D12" s="1">
        <v>301</v>
      </c>
      <c r="E12" s="1">
        <v>104</v>
      </c>
      <c r="F12" s="1">
        <v>10</v>
      </c>
      <c r="G12" s="15">
        <v>446.13800000000003</v>
      </c>
      <c r="H12" s="15">
        <v>4461.38</v>
      </c>
      <c r="I12" s="15">
        <v>669.20699999999999</v>
      </c>
      <c r="J12" s="1" t="b">
        <v>0</v>
      </c>
      <c r="K12" s="9" t="s">
        <v>32</v>
      </c>
      <c r="L12" s="1">
        <v>2024</v>
      </c>
      <c r="M12" s="1">
        <v>2</v>
      </c>
      <c r="N12" s="1" t="s">
        <v>31</v>
      </c>
      <c r="O12" s="1">
        <v>21</v>
      </c>
      <c r="P12" t="str">
        <f t="shared" si="1"/>
        <v>night</v>
      </c>
    </row>
    <row r="13" spans="1:27" ht="14.5" x14ac:dyDescent="0.35">
      <c r="A13" s="1">
        <v>1012</v>
      </c>
      <c r="B13" s="6">
        <v>45017</v>
      </c>
      <c r="C13" s="1">
        <v>201</v>
      </c>
      <c r="D13" s="1">
        <v>303</v>
      </c>
      <c r="E13" s="1">
        <v>102</v>
      </c>
      <c r="F13" s="1">
        <v>10</v>
      </c>
      <c r="G13" s="15">
        <v>483.67</v>
      </c>
      <c r="H13" s="15">
        <v>4836.7</v>
      </c>
      <c r="I13" s="15">
        <v>822.23900000000003</v>
      </c>
      <c r="J13" s="1" t="b">
        <v>0</v>
      </c>
      <c r="K13" s="9" t="s">
        <v>33</v>
      </c>
      <c r="L13" s="1">
        <v>2023</v>
      </c>
      <c r="M13" s="1">
        <v>4</v>
      </c>
      <c r="N13" s="1" t="s">
        <v>22</v>
      </c>
      <c r="O13" s="1">
        <v>7</v>
      </c>
      <c r="P13" t="str">
        <f t="shared" si="1"/>
        <v>morning</v>
      </c>
    </row>
    <row r="14" spans="1:27" ht="14.5" x14ac:dyDescent="0.35">
      <c r="A14" s="1">
        <v>1013</v>
      </c>
      <c r="B14" s="6">
        <v>45049</v>
      </c>
      <c r="C14" s="1">
        <v>202</v>
      </c>
      <c r="D14" s="1">
        <v>301</v>
      </c>
      <c r="E14" s="1">
        <v>101</v>
      </c>
      <c r="F14" s="1">
        <v>4</v>
      </c>
      <c r="G14" s="15">
        <v>283.47000000000003</v>
      </c>
      <c r="H14" s="15">
        <v>1133.8800000000001</v>
      </c>
      <c r="I14" s="15">
        <v>215.43720000000002</v>
      </c>
      <c r="J14" s="1" t="b">
        <v>0</v>
      </c>
      <c r="K14" s="9" t="s">
        <v>34</v>
      </c>
      <c r="L14" s="1">
        <v>2023</v>
      </c>
      <c r="M14" s="1">
        <v>5</v>
      </c>
      <c r="N14" s="1" t="s">
        <v>18</v>
      </c>
      <c r="O14" s="1">
        <v>22</v>
      </c>
      <c r="P14" t="str">
        <f t="shared" si="1"/>
        <v>night</v>
      </c>
    </row>
    <row r="15" spans="1:27" ht="14.5" x14ac:dyDescent="0.35">
      <c r="A15" s="1">
        <v>1014</v>
      </c>
      <c r="B15" s="6">
        <v>44894</v>
      </c>
      <c r="C15" s="1">
        <v>204</v>
      </c>
      <c r="D15" s="1">
        <v>303</v>
      </c>
      <c r="E15" s="1">
        <v>103</v>
      </c>
      <c r="F15" s="1">
        <v>8</v>
      </c>
      <c r="G15" s="15">
        <v>171.292</v>
      </c>
      <c r="H15" s="15">
        <v>1370.336</v>
      </c>
      <c r="I15" s="15">
        <v>287.77055999999999</v>
      </c>
      <c r="J15" s="1" t="b">
        <v>1</v>
      </c>
      <c r="K15" s="9" t="s">
        <v>35</v>
      </c>
      <c r="L15" s="1">
        <v>2022</v>
      </c>
      <c r="M15" s="1">
        <v>11</v>
      </c>
      <c r="N15" s="1" t="s">
        <v>31</v>
      </c>
      <c r="O15" s="1">
        <v>2</v>
      </c>
      <c r="P15" t="str">
        <f t="shared" si="1"/>
        <v>morning</v>
      </c>
    </row>
    <row r="16" spans="1:27" ht="14.5" x14ac:dyDescent="0.35">
      <c r="A16" s="1">
        <v>1015</v>
      </c>
      <c r="B16" s="6">
        <v>45513</v>
      </c>
      <c r="C16" s="1">
        <v>204</v>
      </c>
      <c r="D16" s="1">
        <v>301</v>
      </c>
      <c r="E16" s="1">
        <v>103</v>
      </c>
      <c r="F16" s="1">
        <v>9</v>
      </c>
      <c r="G16" s="15">
        <v>426.07400000000001</v>
      </c>
      <c r="H16" s="15">
        <v>3834.6660000000002</v>
      </c>
      <c r="I16" s="15">
        <v>958.66650000000004</v>
      </c>
      <c r="J16" s="1" t="b">
        <v>0</v>
      </c>
      <c r="K16" s="9" t="s">
        <v>36</v>
      </c>
      <c r="L16" s="1">
        <v>2024</v>
      </c>
      <c r="M16" s="1">
        <v>8</v>
      </c>
      <c r="N16" s="1" t="s">
        <v>26</v>
      </c>
      <c r="O16" s="1">
        <v>6</v>
      </c>
      <c r="P16" t="str">
        <f t="shared" si="1"/>
        <v>morning</v>
      </c>
    </row>
    <row r="17" spans="1:16" ht="14.5" x14ac:dyDescent="0.35">
      <c r="A17" s="1">
        <v>1016</v>
      </c>
      <c r="B17" s="6">
        <v>45193</v>
      </c>
      <c r="C17" s="1">
        <v>202</v>
      </c>
      <c r="D17" s="1">
        <v>302</v>
      </c>
      <c r="E17" s="1">
        <v>103</v>
      </c>
      <c r="F17" s="1">
        <v>8</v>
      </c>
      <c r="G17" s="15">
        <v>555.52200000000005</v>
      </c>
      <c r="H17" s="15">
        <v>4444.1760000000004</v>
      </c>
      <c r="I17" s="15">
        <v>1333.2528</v>
      </c>
      <c r="J17" s="1" t="b">
        <v>0</v>
      </c>
      <c r="K17" s="9" t="s">
        <v>37</v>
      </c>
      <c r="L17" s="1">
        <v>2023</v>
      </c>
      <c r="M17" s="1">
        <v>9</v>
      </c>
      <c r="N17" s="1" t="s">
        <v>20</v>
      </c>
      <c r="O17" s="1">
        <v>0</v>
      </c>
      <c r="P17" t="str">
        <f t="shared" si="1"/>
        <v>morning</v>
      </c>
    </row>
    <row r="18" spans="1:16" ht="14.5" x14ac:dyDescent="0.35">
      <c r="A18" s="1">
        <v>1017</v>
      </c>
      <c r="B18" s="6">
        <v>45316</v>
      </c>
      <c r="C18" s="1">
        <v>202</v>
      </c>
      <c r="D18" s="1">
        <v>301</v>
      </c>
      <c r="E18" s="1">
        <v>105</v>
      </c>
      <c r="F18" s="1">
        <v>7</v>
      </c>
      <c r="G18" s="15">
        <v>114.92800000000001</v>
      </c>
      <c r="H18" s="15">
        <v>804.49600000000009</v>
      </c>
      <c r="I18" s="15">
        <v>120.67440000000001</v>
      </c>
      <c r="J18" s="1" t="b">
        <v>0</v>
      </c>
      <c r="K18" s="9" t="s">
        <v>38</v>
      </c>
      <c r="L18" s="1">
        <v>2024</v>
      </c>
      <c r="M18" s="1">
        <v>1</v>
      </c>
      <c r="N18" s="1" t="s">
        <v>16</v>
      </c>
      <c r="O18" s="1">
        <v>13</v>
      </c>
      <c r="P18" t="str">
        <f t="shared" si="1"/>
        <v>afternoon</v>
      </c>
    </row>
    <row r="19" spans="1:16" ht="14.5" x14ac:dyDescent="0.35">
      <c r="A19" s="1">
        <v>1018</v>
      </c>
      <c r="B19" s="6">
        <v>44991</v>
      </c>
      <c r="C19" s="1">
        <v>202</v>
      </c>
      <c r="D19" s="1">
        <v>301</v>
      </c>
      <c r="E19" s="1">
        <v>104</v>
      </c>
      <c r="F19" s="1">
        <v>7</v>
      </c>
      <c r="G19" s="15">
        <v>613.25</v>
      </c>
      <c r="H19" s="15">
        <v>4292.75</v>
      </c>
      <c r="I19" s="15">
        <v>729.76750000000004</v>
      </c>
      <c r="J19" s="1" t="b">
        <v>1</v>
      </c>
      <c r="K19" s="9" t="s">
        <v>39</v>
      </c>
      <c r="L19" s="1">
        <v>2023</v>
      </c>
      <c r="M19" s="1">
        <v>3</v>
      </c>
      <c r="N19" s="1" t="s">
        <v>28</v>
      </c>
      <c r="O19" s="1">
        <v>12</v>
      </c>
      <c r="P19" t="str">
        <f t="shared" si="1"/>
        <v>afternoon</v>
      </c>
    </row>
    <row r="20" spans="1:16" ht="14.5" x14ac:dyDescent="0.35">
      <c r="A20" s="1">
        <v>1019</v>
      </c>
      <c r="B20" s="6">
        <v>45081</v>
      </c>
      <c r="C20" s="1">
        <v>201</v>
      </c>
      <c r="D20" s="1">
        <v>303</v>
      </c>
      <c r="E20" s="1">
        <v>104</v>
      </c>
      <c r="F20" s="1">
        <v>10</v>
      </c>
      <c r="G20" s="15">
        <v>457.51200000000006</v>
      </c>
      <c r="H20" s="15">
        <v>4575.1200000000008</v>
      </c>
      <c r="I20" s="15">
        <v>869.27280000000019</v>
      </c>
      <c r="J20" s="1" t="b">
        <v>0</v>
      </c>
      <c r="K20" s="9" t="s">
        <v>40</v>
      </c>
      <c r="L20" s="1">
        <v>2023</v>
      </c>
      <c r="M20" s="1">
        <v>6</v>
      </c>
      <c r="N20" s="1" t="s">
        <v>20</v>
      </c>
      <c r="O20" s="1">
        <v>0</v>
      </c>
      <c r="P20" t="str">
        <f t="shared" si="1"/>
        <v>morning</v>
      </c>
    </row>
    <row r="21" spans="1:16" ht="15.75" customHeight="1" x14ac:dyDescent="0.35">
      <c r="A21" s="1">
        <v>1020</v>
      </c>
      <c r="B21" s="6">
        <v>45010</v>
      </c>
      <c r="C21" s="1">
        <v>202</v>
      </c>
      <c r="D21" s="1">
        <v>303</v>
      </c>
      <c r="E21" s="1">
        <v>102</v>
      </c>
      <c r="F21" s="1">
        <v>10</v>
      </c>
      <c r="G21" s="15">
        <v>496.36400000000003</v>
      </c>
      <c r="H21" s="15">
        <v>4963.6400000000003</v>
      </c>
      <c r="I21" s="15">
        <v>1042.3643999999999</v>
      </c>
      <c r="J21" s="1" t="b">
        <v>1</v>
      </c>
      <c r="K21" s="9" t="s">
        <v>41</v>
      </c>
      <c r="L21" s="1">
        <v>2023</v>
      </c>
      <c r="M21" s="1">
        <v>3</v>
      </c>
      <c r="N21" s="1" t="s">
        <v>22</v>
      </c>
      <c r="O21" s="1">
        <v>23</v>
      </c>
      <c r="P21" t="str">
        <f t="shared" si="1"/>
        <v>night</v>
      </c>
    </row>
    <row r="22" spans="1:16" ht="15.75" customHeight="1" x14ac:dyDescent="0.35">
      <c r="A22" s="1">
        <v>1021</v>
      </c>
      <c r="B22" s="6">
        <v>45535</v>
      </c>
      <c r="C22" s="1">
        <v>201</v>
      </c>
      <c r="D22" s="1">
        <v>303</v>
      </c>
      <c r="E22" s="1">
        <v>104</v>
      </c>
      <c r="F22" s="1">
        <v>7</v>
      </c>
      <c r="G22" s="15">
        <v>596.55200000000013</v>
      </c>
      <c r="H22" s="15">
        <v>4175.8640000000014</v>
      </c>
      <c r="I22" s="15">
        <v>1043.9660000000003</v>
      </c>
      <c r="J22" s="1" t="b">
        <v>1</v>
      </c>
      <c r="K22" s="9" t="s">
        <v>42</v>
      </c>
      <c r="L22" s="1">
        <v>2024</v>
      </c>
      <c r="M22" s="1">
        <v>8</v>
      </c>
      <c r="N22" s="1" t="s">
        <v>22</v>
      </c>
      <c r="O22" s="1">
        <v>5</v>
      </c>
      <c r="P22" t="str">
        <f t="shared" si="1"/>
        <v>morning</v>
      </c>
    </row>
    <row r="23" spans="1:16" ht="15.75" customHeight="1" x14ac:dyDescent="0.35">
      <c r="A23" s="1">
        <v>1022</v>
      </c>
      <c r="B23" s="6">
        <v>45161</v>
      </c>
      <c r="C23" s="1">
        <v>201</v>
      </c>
      <c r="D23" s="1">
        <v>301</v>
      </c>
      <c r="E23" s="1">
        <v>104</v>
      </c>
      <c r="F23" s="1">
        <v>2</v>
      </c>
      <c r="G23" s="15">
        <v>568.4140000000001</v>
      </c>
      <c r="H23" s="15">
        <v>1136.8280000000002</v>
      </c>
      <c r="I23" s="15">
        <v>341.04840000000007</v>
      </c>
      <c r="J23" s="1" t="b">
        <v>1</v>
      </c>
      <c r="K23" s="9" t="s">
        <v>43</v>
      </c>
      <c r="L23" s="1">
        <v>2023</v>
      </c>
      <c r="M23" s="1">
        <v>8</v>
      </c>
      <c r="N23" s="1" t="s">
        <v>18</v>
      </c>
      <c r="O23" s="1">
        <v>5</v>
      </c>
      <c r="P23" t="str">
        <f t="shared" si="1"/>
        <v>morning</v>
      </c>
    </row>
    <row r="24" spans="1:16" ht="15.75" customHeight="1" x14ac:dyDescent="0.35">
      <c r="A24" s="1">
        <v>1023</v>
      </c>
      <c r="B24" s="6">
        <v>45467</v>
      </c>
      <c r="C24" s="1">
        <v>203</v>
      </c>
      <c r="D24" s="1">
        <v>305</v>
      </c>
      <c r="E24" s="1">
        <v>104</v>
      </c>
      <c r="F24" s="1">
        <v>4</v>
      </c>
      <c r="G24" s="15">
        <v>512.00599999999997</v>
      </c>
      <c r="H24" s="15">
        <v>2048.0239999999999</v>
      </c>
      <c r="I24" s="15">
        <v>307.20359999999999</v>
      </c>
      <c r="J24" s="1" t="b">
        <v>0</v>
      </c>
      <c r="K24" s="9" t="s">
        <v>44</v>
      </c>
      <c r="L24" s="1">
        <v>2024</v>
      </c>
      <c r="M24" s="1">
        <v>6</v>
      </c>
      <c r="N24" s="1" t="s">
        <v>28</v>
      </c>
      <c r="O24" s="1">
        <v>10</v>
      </c>
      <c r="P24" t="str">
        <f t="shared" si="1"/>
        <v>morning</v>
      </c>
    </row>
    <row r="25" spans="1:16" ht="15.75" customHeight="1" x14ac:dyDescent="0.35">
      <c r="A25" s="1">
        <v>1024</v>
      </c>
      <c r="B25" s="6">
        <v>45498</v>
      </c>
      <c r="C25" s="1">
        <v>201</v>
      </c>
      <c r="D25" s="1">
        <v>303</v>
      </c>
      <c r="E25" s="1">
        <v>105</v>
      </c>
      <c r="F25" s="1">
        <v>9</v>
      </c>
      <c r="G25" s="15">
        <v>547.93200000000002</v>
      </c>
      <c r="H25" s="15">
        <v>4931.3879999999999</v>
      </c>
      <c r="I25" s="15">
        <v>838.33596</v>
      </c>
      <c r="J25" s="1" t="b">
        <v>0</v>
      </c>
      <c r="K25" s="9" t="s">
        <v>45</v>
      </c>
      <c r="L25" s="1">
        <v>2024</v>
      </c>
      <c r="M25" s="1">
        <v>7</v>
      </c>
      <c r="N25" s="1" t="s">
        <v>16</v>
      </c>
      <c r="O25" s="1">
        <v>13</v>
      </c>
      <c r="P25" t="str">
        <f t="shared" si="1"/>
        <v>afternoon</v>
      </c>
    </row>
    <row r="26" spans="1:16" ht="15.75" customHeight="1" x14ac:dyDescent="0.35">
      <c r="A26" s="1">
        <v>1025</v>
      </c>
      <c r="B26" s="6">
        <v>45367</v>
      </c>
      <c r="C26" s="1">
        <v>205</v>
      </c>
      <c r="D26" s="1">
        <v>305</v>
      </c>
      <c r="E26" s="1">
        <v>105</v>
      </c>
      <c r="F26" s="1">
        <v>10</v>
      </c>
      <c r="G26" s="15">
        <v>157.542</v>
      </c>
      <c r="H26" s="15">
        <v>1575.42</v>
      </c>
      <c r="I26" s="15">
        <v>299.32980000000003</v>
      </c>
      <c r="J26" s="1" t="b">
        <v>1</v>
      </c>
      <c r="K26" s="9" t="s">
        <v>46</v>
      </c>
      <c r="L26" s="1">
        <v>2024</v>
      </c>
      <c r="M26" s="1">
        <v>3</v>
      </c>
      <c r="N26" s="1" t="s">
        <v>22</v>
      </c>
      <c r="O26" s="1">
        <v>8</v>
      </c>
      <c r="P26" t="str">
        <f t="shared" si="1"/>
        <v>morning</v>
      </c>
    </row>
    <row r="27" spans="1:16" ht="15.75" customHeight="1" x14ac:dyDescent="0.35">
      <c r="A27" s="1">
        <v>1026</v>
      </c>
      <c r="B27" s="6">
        <v>45178</v>
      </c>
      <c r="C27" s="1">
        <v>203</v>
      </c>
      <c r="D27" s="1">
        <v>304</v>
      </c>
      <c r="E27" s="1">
        <v>103</v>
      </c>
      <c r="F27" s="1">
        <v>9</v>
      </c>
      <c r="G27" s="15">
        <v>484.46200000000005</v>
      </c>
      <c r="H27" s="15">
        <v>4360.1580000000004</v>
      </c>
      <c r="I27" s="15">
        <v>915.63318000000004</v>
      </c>
      <c r="J27" s="1" t="b">
        <v>0</v>
      </c>
      <c r="K27" s="9" t="s">
        <v>47</v>
      </c>
      <c r="L27" s="1">
        <v>2023</v>
      </c>
      <c r="M27" s="1">
        <v>9</v>
      </c>
      <c r="N27" s="1" t="s">
        <v>22</v>
      </c>
      <c r="O27" s="1">
        <v>14</v>
      </c>
      <c r="P27" t="str">
        <f t="shared" si="1"/>
        <v>afternoon</v>
      </c>
    </row>
    <row r="28" spans="1:16" ht="15.75" customHeight="1" x14ac:dyDescent="0.35">
      <c r="A28" s="1">
        <v>1027</v>
      </c>
      <c r="B28" s="6">
        <v>44896</v>
      </c>
      <c r="C28" s="1">
        <v>204</v>
      </c>
      <c r="D28" s="1">
        <v>303</v>
      </c>
      <c r="E28" s="1">
        <v>103</v>
      </c>
      <c r="F28" s="1">
        <v>5</v>
      </c>
      <c r="G28" s="15">
        <v>165.61600000000001</v>
      </c>
      <c r="H28" s="15">
        <v>828.08</v>
      </c>
      <c r="I28" s="15">
        <v>207.02</v>
      </c>
      <c r="J28" s="1" t="b">
        <v>1</v>
      </c>
      <c r="K28" s="9" t="s">
        <v>48</v>
      </c>
      <c r="L28" s="1">
        <v>2022</v>
      </c>
      <c r="M28" s="1">
        <v>12</v>
      </c>
      <c r="N28" s="1" t="s">
        <v>16</v>
      </c>
      <c r="O28" s="1">
        <v>21</v>
      </c>
      <c r="P28" t="str">
        <f t="shared" si="1"/>
        <v>night</v>
      </c>
    </row>
    <row r="29" spans="1:16" ht="15.75" customHeight="1" x14ac:dyDescent="0.35">
      <c r="A29" s="1">
        <v>1028</v>
      </c>
      <c r="B29" s="6">
        <v>45561</v>
      </c>
      <c r="C29" s="1">
        <v>202</v>
      </c>
      <c r="D29" s="1">
        <v>305</v>
      </c>
      <c r="E29" s="1">
        <v>103</v>
      </c>
      <c r="F29" s="1">
        <v>8</v>
      </c>
      <c r="G29" s="15">
        <v>133.91400000000002</v>
      </c>
      <c r="H29" s="15">
        <v>1071.3120000000001</v>
      </c>
      <c r="I29" s="15">
        <v>321.39360000000005</v>
      </c>
      <c r="J29" s="1" t="b">
        <v>0</v>
      </c>
      <c r="K29" s="9" t="s">
        <v>49</v>
      </c>
      <c r="L29" s="1">
        <v>2024</v>
      </c>
      <c r="M29" s="1">
        <v>9</v>
      </c>
      <c r="N29" s="1" t="s">
        <v>16</v>
      </c>
      <c r="O29" s="1">
        <v>6</v>
      </c>
      <c r="P29" t="str">
        <f t="shared" si="1"/>
        <v>morning</v>
      </c>
    </row>
    <row r="30" spans="1:16" ht="15.75" customHeight="1" x14ac:dyDescent="0.35">
      <c r="A30" s="1">
        <v>1029</v>
      </c>
      <c r="B30" s="6">
        <v>45187</v>
      </c>
      <c r="C30" s="1">
        <v>202</v>
      </c>
      <c r="D30" s="1">
        <v>302</v>
      </c>
      <c r="E30" s="1">
        <v>101</v>
      </c>
      <c r="F30" s="1">
        <v>2</v>
      </c>
      <c r="G30" s="15">
        <v>306.108</v>
      </c>
      <c r="H30" s="15">
        <v>612.21600000000001</v>
      </c>
      <c r="I30" s="15">
        <v>91.832399999999993</v>
      </c>
      <c r="J30" s="1" t="b">
        <v>0</v>
      </c>
      <c r="K30" s="9" t="s">
        <v>50</v>
      </c>
      <c r="L30" s="1">
        <v>2023</v>
      </c>
      <c r="M30" s="1">
        <v>9</v>
      </c>
      <c r="N30" s="1" t="s">
        <v>28</v>
      </c>
      <c r="O30" s="1">
        <v>10</v>
      </c>
      <c r="P30" t="str">
        <f t="shared" si="1"/>
        <v>morning</v>
      </c>
    </row>
    <row r="31" spans="1:16" ht="15.75" customHeight="1" x14ac:dyDescent="0.35">
      <c r="A31" s="1">
        <v>1030</v>
      </c>
      <c r="B31" s="6">
        <v>44893</v>
      </c>
      <c r="C31" s="1">
        <v>201</v>
      </c>
      <c r="D31" s="1">
        <v>302</v>
      </c>
      <c r="E31" s="1">
        <v>101</v>
      </c>
      <c r="F31" s="1">
        <v>7</v>
      </c>
      <c r="G31" s="15">
        <v>509.49800000000005</v>
      </c>
      <c r="H31" s="15">
        <v>3566.4860000000003</v>
      </c>
      <c r="I31" s="15">
        <v>606.30262000000005</v>
      </c>
      <c r="J31" s="1" t="b">
        <v>0</v>
      </c>
      <c r="K31" s="9" t="s">
        <v>51</v>
      </c>
      <c r="L31" s="1">
        <v>2022</v>
      </c>
      <c r="M31" s="1">
        <v>11</v>
      </c>
      <c r="N31" s="1" t="s">
        <v>28</v>
      </c>
      <c r="O31" s="1">
        <v>16</v>
      </c>
      <c r="P31" t="str">
        <f t="shared" si="1"/>
        <v>afternoon</v>
      </c>
    </row>
    <row r="32" spans="1:16" ht="15.75" customHeight="1" x14ac:dyDescent="0.35">
      <c r="A32" s="1">
        <v>1031</v>
      </c>
      <c r="B32" s="6">
        <v>45021</v>
      </c>
      <c r="C32" s="1">
        <v>203</v>
      </c>
      <c r="D32" s="1">
        <v>303</v>
      </c>
      <c r="E32" s="1">
        <v>105</v>
      </c>
      <c r="F32" s="1">
        <v>5</v>
      </c>
      <c r="G32" s="15">
        <v>408.452</v>
      </c>
      <c r="H32" s="15">
        <v>2042.26</v>
      </c>
      <c r="I32" s="15">
        <v>388.02940000000001</v>
      </c>
      <c r="J32" s="1" t="b">
        <v>0</v>
      </c>
      <c r="K32" s="9" t="s">
        <v>52</v>
      </c>
      <c r="L32" s="1">
        <v>2023</v>
      </c>
      <c r="M32" s="1">
        <v>4</v>
      </c>
      <c r="N32" s="1" t="s">
        <v>18</v>
      </c>
      <c r="O32" s="1">
        <v>22</v>
      </c>
      <c r="P32" t="str">
        <f t="shared" si="1"/>
        <v>night</v>
      </c>
    </row>
    <row r="33" spans="1:16" ht="15.75" customHeight="1" x14ac:dyDescent="0.35">
      <c r="A33" s="1">
        <v>1032</v>
      </c>
      <c r="B33" s="6">
        <v>45317</v>
      </c>
      <c r="C33" s="1">
        <v>203</v>
      </c>
      <c r="D33" s="1">
        <v>303</v>
      </c>
      <c r="E33" s="1">
        <v>101</v>
      </c>
      <c r="F33" s="1">
        <v>1</v>
      </c>
      <c r="G33" s="15">
        <v>480.30400000000003</v>
      </c>
      <c r="H33" s="15">
        <v>480.30400000000003</v>
      </c>
      <c r="I33" s="15">
        <v>100.86384</v>
      </c>
      <c r="J33" s="1" t="b">
        <v>0</v>
      </c>
      <c r="K33" s="9" t="s">
        <v>53</v>
      </c>
      <c r="L33" s="1">
        <v>2024</v>
      </c>
      <c r="M33" s="1">
        <v>1</v>
      </c>
      <c r="N33" s="1" t="s">
        <v>26</v>
      </c>
      <c r="O33" s="1">
        <v>12</v>
      </c>
      <c r="P33" t="str">
        <f t="shared" si="1"/>
        <v>afternoon</v>
      </c>
    </row>
    <row r="34" spans="1:16" ht="15.75" customHeight="1" x14ac:dyDescent="0.35">
      <c r="A34" s="1">
        <v>1033</v>
      </c>
      <c r="B34" s="6">
        <v>45112</v>
      </c>
      <c r="C34" s="1">
        <v>203</v>
      </c>
      <c r="D34" s="1">
        <v>305</v>
      </c>
      <c r="E34" s="1">
        <v>105</v>
      </c>
      <c r="F34" s="1">
        <v>10</v>
      </c>
      <c r="G34" s="15">
        <v>565.35600000000011</v>
      </c>
      <c r="H34" s="15">
        <v>5653.5600000000013</v>
      </c>
      <c r="I34" s="15">
        <v>1413.3900000000003</v>
      </c>
      <c r="J34" s="1" t="b">
        <v>0</v>
      </c>
      <c r="K34" s="9" t="s">
        <v>54</v>
      </c>
      <c r="L34" s="1">
        <v>2023</v>
      </c>
      <c r="M34" s="1">
        <v>7</v>
      </c>
      <c r="N34" s="1" t="s">
        <v>18</v>
      </c>
      <c r="O34" s="1">
        <v>21</v>
      </c>
      <c r="P34" t="str">
        <f t="shared" si="1"/>
        <v>night</v>
      </c>
    </row>
    <row r="35" spans="1:16" ht="15.75" customHeight="1" x14ac:dyDescent="0.35">
      <c r="A35" s="1">
        <v>1034</v>
      </c>
      <c r="B35" s="6">
        <v>45119</v>
      </c>
      <c r="C35" s="1">
        <v>205</v>
      </c>
      <c r="D35" s="1">
        <v>303</v>
      </c>
      <c r="E35" s="1">
        <v>101</v>
      </c>
      <c r="F35" s="1">
        <v>10</v>
      </c>
      <c r="G35" s="15">
        <v>102.16800000000001</v>
      </c>
      <c r="H35" s="15">
        <v>1021.6800000000001</v>
      </c>
      <c r="I35" s="15">
        <v>306.50400000000002</v>
      </c>
      <c r="J35" s="1" t="b">
        <v>0</v>
      </c>
      <c r="K35" s="9" t="s">
        <v>55</v>
      </c>
      <c r="L35" s="1">
        <v>2023</v>
      </c>
      <c r="M35" s="1">
        <v>7</v>
      </c>
      <c r="N35" s="1" t="s">
        <v>18</v>
      </c>
      <c r="O35" s="1">
        <v>16</v>
      </c>
      <c r="P35" t="str">
        <f t="shared" si="1"/>
        <v>afternoon</v>
      </c>
    </row>
    <row r="36" spans="1:16" ht="15.75" customHeight="1" x14ac:dyDescent="0.35">
      <c r="A36" s="1">
        <v>1035</v>
      </c>
      <c r="B36" s="6">
        <v>45548</v>
      </c>
      <c r="C36" s="1">
        <v>201</v>
      </c>
      <c r="D36" s="1">
        <v>305</v>
      </c>
      <c r="E36" s="1">
        <v>105</v>
      </c>
      <c r="F36" s="1">
        <v>5</v>
      </c>
      <c r="G36" s="15">
        <v>62.876000000000005</v>
      </c>
      <c r="H36" s="15">
        <v>314.38</v>
      </c>
      <c r="I36" s="15">
        <v>47.156999999999996</v>
      </c>
      <c r="J36" s="1" t="b">
        <v>0</v>
      </c>
      <c r="K36" s="9" t="s">
        <v>56</v>
      </c>
      <c r="L36" s="1">
        <v>2024</v>
      </c>
      <c r="M36" s="1">
        <v>9</v>
      </c>
      <c r="N36" s="1" t="s">
        <v>26</v>
      </c>
      <c r="O36" s="1">
        <v>21</v>
      </c>
      <c r="P36" t="str">
        <f t="shared" si="1"/>
        <v>night</v>
      </c>
    </row>
    <row r="37" spans="1:16" ht="15.75" customHeight="1" x14ac:dyDescent="0.35">
      <c r="A37" s="1">
        <v>1036</v>
      </c>
      <c r="B37" s="6">
        <v>44882</v>
      </c>
      <c r="C37" s="1">
        <v>201</v>
      </c>
      <c r="D37" s="1">
        <v>304</v>
      </c>
      <c r="E37" s="1">
        <v>103</v>
      </c>
      <c r="F37" s="1">
        <v>5</v>
      </c>
      <c r="G37" s="15">
        <v>209.286</v>
      </c>
      <c r="H37" s="15">
        <v>1046.43</v>
      </c>
      <c r="I37" s="15">
        <v>177.89310000000003</v>
      </c>
      <c r="J37" s="1" t="b">
        <v>1</v>
      </c>
      <c r="K37" s="9" t="s">
        <v>19</v>
      </c>
      <c r="L37" s="1">
        <v>2022</v>
      </c>
      <c r="M37" s="1">
        <v>11</v>
      </c>
      <c r="N37" s="1" t="s">
        <v>16</v>
      </c>
      <c r="O37" s="1">
        <v>9</v>
      </c>
      <c r="P37" t="str">
        <f t="shared" si="1"/>
        <v>morning</v>
      </c>
    </row>
    <row r="38" spans="1:16" ht="15.75" customHeight="1" x14ac:dyDescent="0.35">
      <c r="A38" s="1">
        <v>1037</v>
      </c>
      <c r="B38" s="6">
        <v>44958</v>
      </c>
      <c r="C38" s="1">
        <v>205</v>
      </c>
      <c r="D38" s="1">
        <v>304</v>
      </c>
      <c r="E38" s="1">
        <v>102</v>
      </c>
      <c r="F38" s="1">
        <v>4</v>
      </c>
      <c r="G38" s="15">
        <v>577.98400000000015</v>
      </c>
      <c r="H38" s="15">
        <v>2311.9360000000006</v>
      </c>
      <c r="I38" s="15">
        <v>439.26784000000009</v>
      </c>
      <c r="J38" s="1" t="b">
        <v>0</v>
      </c>
      <c r="K38" s="9" t="s">
        <v>57</v>
      </c>
      <c r="L38" s="1">
        <v>2023</v>
      </c>
      <c r="M38" s="1">
        <v>2</v>
      </c>
      <c r="N38" s="1" t="s">
        <v>18</v>
      </c>
      <c r="O38" s="1">
        <v>12</v>
      </c>
      <c r="P38" t="str">
        <f t="shared" si="1"/>
        <v>afternoon</v>
      </c>
    </row>
    <row r="39" spans="1:16" ht="15.75" customHeight="1" x14ac:dyDescent="0.35">
      <c r="A39" s="1">
        <v>1038</v>
      </c>
      <c r="B39" s="6">
        <v>44940</v>
      </c>
      <c r="C39" s="1">
        <v>202</v>
      </c>
      <c r="D39" s="1">
        <v>302</v>
      </c>
      <c r="E39" s="1">
        <v>103</v>
      </c>
      <c r="F39" s="1">
        <v>7</v>
      </c>
      <c r="G39" s="15">
        <v>367.64200000000005</v>
      </c>
      <c r="H39" s="15">
        <v>2573.4940000000006</v>
      </c>
      <c r="I39" s="15">
        <v>540.43374000000006</v>
      </c>
      <c r="J39" s="1" t="b">
        <v>0</v>
      </c>
      <c r="K39" s="9" t="s">
        <v>58</v>
      </c>
      <c r="L39" s="1">
        <v>2023</v>
      </c>
      <c r="M39" s="1">
        <v>1</v>
      </c>
      <c r="N39" s="1" t="s">
        <v>22</v>
      </c>
      <c r="O39" s="1">
        <v>13</v>
      </c>
      <c r="P39" t="str">
        <f t="shared" si="1"/>
        <v>afternoon</v>
      </c>
    </row>
    <row r="40" spans="1:16" ht="15.75" customHeight="1" x14ac:dyDescent="0.35">
      <c r="A40" s="1">
        <v>1039</v>
      </c>
      <c r="B40" s="6">
        <v>45286</v>
      </c>
      <c r="C40" s="1">
        <v>205</v>
      </c>
      <c r="D40" s="1">
        <v>301</v>
      </c>
      <c r="E40" s="1">
        <v>103</v>
      </c>
      <c r="F40" s="1">
        <v>8</v>
      </c>
      <c r="G40" s="15">
        <v>604.73599999999999</v>
      </c>
      <c r="H40" s="15">
        <v>4837.8879999999999</v>
      </c>
      <c r="I40" s="15">
        <v>1209.472</v>
      </c>
      <c r="J40" s="1" t="b">
        <v>0</v>
      </c>
      <c r="K40" s="9" t="s">
        <v>59</v>
      </c>
      <c r="L40" s="1">
        <v>2023</v>
      </c>
      <c r="M40" s="1">
        <v>12</v>
      </c>
      <c r="N40" s="1" t="s">
        <v>31</v>
      </c>
      <c r="O40" s="1">
        <v>10</v>
      </c>
      <c r="P40" t="str">
        <f t="shared" si="1"/>
        <v>morning</v>
      </c>
    </row>
    <row r="41" spans="1:16" ht="15.75" customHeight="1" x14ac:dyDescent="0.35">
      <c r="A41" s="1">
        <v>1040</v>
      </c>
      <c r="B41" s="6">
        <v>45427</v>
      </c>
      <c r="C41" s="1">
        <v>201</v>
      </c>
      <c r="D41" s="1">
        <v>305</v>
      </c>
      <c r="E41" s="1">
        <v>103</v>
      </c>
      <c r="F41" s="1">
        <v>5</v>
      </c>
      <c r="G41" s="15">
        <v>531.60800000000006</v>
      </c>
      <c r="H41" s="15">
        <v>2658.0400000000004</v>
      </c>
      <c r="I41" s="15">
        <v>797.41200000000015</v>
      </c>
      <c r="J41" s="1" t="b">
        <v>1</v>
      </c>
      <c r="K41" s="9" t="s">
        <v>60</v>
      </c>
      <c r="L41" s="1">
        <v>2024</v>
      </c>
      <c r="M41" s="1">
        <v>5</v>
      </c>
      <c r="N41" s="1" t="s">
        <v>18</v>
      </c>
      <c r="O41" s="1">
        <v>21</v>
      </c>
      <c r="P41" t="str">
        <f t="shared" si="1"/>
        <v>night</v>
      </c>
    </row>
    <row r="42" spans="1:16" ht="15.75" customHeight="1" x14ac:dyDescent="0.35">
      <c r="A42" s="1">
        <v>1041</v>
      </c>
      <c r="B42" s="6">
        <v>45564</v>
      </c>
      <c r="C42" s="1">
        <v>204</v>
      </c>
      <c r="D42" s="1">
        <v>303</v>
      </c>
      <c r="E42" s="1">
        <v>103</v>
      </c>
      <c r="F42" s="1">
        <v>5</v>
      </c>
      <c r="G42" s="15">
        <v>121.13200000000002</v>
      </c>
      <c r="H42" s="15">
        <v>605.66000000000008</v>
      </c>
      <c r="I42" s="15">
        <v>90.849000000000004</v>
      </c>
      <c r="J42" s="1" t="b">
        <v>0</v>
      </c>
      <c r="K42" s="9" t="s">
        <v>61</v>
      </c>
      <c r="L42" s="1">
        <v>2024</v>
      </c>
      <c r="M42" s="1">
        <v>9</v>
      </c>
      <c r="N42" s="1" t="s">
        <v>20</v>
      </c>
      <c r="O42" s="1">
        <v>5</v>
      </c>
      <c r="P42" t="str">
        <f t="shared" si="1"/>
        <v>morning</v>
      </c>
    </row>
    <row r="43" spans="1:16" ht="15.75" customHeight="1" x14ac:dyDescent="0.35">
      <c r="A43" s="1">
        <v>1042</v>
      </c>
      <c r="B43" s="6">
        <v>44944</v>
      </c>
      <c r="C43" s="1">
        <v>203</v>
      </c>
      <c r="D43" s="1">
        <v>301</v>
      </c>
      <c r="E43" s="1">
        <v>102</v>
      </c>
      <c r="F43" s="1">
        <v>6</v>
      </c>
      <c r="G43" s="15">
        <v>601.08400000000006</v>
      </c>
      <c r="H43" s="15">
        <v>3606.5040000000004</v>
      </c>
      <c r="I43" s="15">
        <v>613.10568000000012</v>
      </c>
      <c r="J43" s="1" t="b">
        <v>0</v>
      </c>
      <c r="K43" s="9" t="s">
        <v>62</v>
      </c>
      <c r="L43" s="1">
        <v>2023</v>
      </c>
      <c r="M43" s="1">
        <v>1</v>
      </c>
      <c r="N43" s="1" t="s">
        <v>18</v>
      </c>
      <c r="O43" s="1">
        <v>15</v>
      </c>
      <c r="P43" t="str">
        <f t="shared" si="1"/>
        <v>afternoon</v>
      </c>
    </row>
    <row r="44" spans="1:16" ht="15.75" customHeight="1" x14ac:dyDescent="0.35">
      <c r="A44" s="1">
        <v>1043</v>
      </c>
      <c r="B44" s="6">
        <v>45262</v>
      </c>
      <c r="C44" s="1">
        <v>201</v>
      </c>
      <c r="D44" s="1">
        <v>303</v>
      </c>
      <c r="E44" s="1">
        <v>103</v>
      </c>
      <c r="F44" s="1">
        <v>4</v>
      </c>
      <c r="G44" s="15">
        <v>213.84000000000003</v>
      </c>
      <c r="H44" s="15">
        <v>855.36000000000013</v>
      </c>
      <c r="I44" s="15">
        <v>162.51840000000001</v>
      </c>
      <c r="J44" s="1" t="b">
        <v>1</v>
      </c>
      <c r="K44" s="9" t="s">
        <v>63</v>
      </c>
      <c r="L44" s="1">
        <v>2023</v>
      </c>
      <c r="M44" s="1">
        <v>12</v>
      </c>
      <c r="N44" s="1" t="s">
        <v>22</v>
      </c>
      <c r="O44" s="1">
        <v>21</v>
      </c>
      <c r="P44" t="str">
        <f t="shared" si="1"/>
        <v>night</v>
      </c>
    </row>
    <row r="45" spans="1:16" ht="15.75" customHeight="1" x14ac:dyDescent="0.35">
      <c r="A45" s="1">
        <v>1044</v>
      </c>
      <c r="B45" s="6">
        <v>45106</v>
      </c>
      <c r="C45" s="1">
        <v>205</v>
      </c>
      <c r="D45" s="1">
        <v>303</v>
      </c>
      <c r="E45" s="1">
        <v>105</v>
      </c>
      <c r="F45" s="1">
        <v>8</v>
      </c>
      <c r="G45" s="15">
        <v>510.42200000000003</v>
      </c>
      <c r="H45" s="15">
        <v>4083.3760000000002</v>
      </c>
      <c r="I45" s="15">
        <v>857.50896</v>
      </c>
      <c r="J45" s="1" t="b">
        <v>0</v>
      </c>
      <c r="K45" s="9" t="s">
        <v>64</v>
      </c>
      <c r="L45" s="1">
        <v>2023</v>
      </c>
      <c r="M45" s="1">
        <v>6</v>
      </c>
      <c r="N45" s="1" t="s">
        <v>16</v>
      </c>
      <c r="O45" s="1">
        <v>14</v>
      </c>
      <c r="P45" t="str">
        <f t="shared" si="1"/>
        <v>afternoon</v>
      </c>
    </row>
    <row r="46" spans="1:16" ht="15.75" customHeight="1" x14ac:dyDescent="0.35">
      <c r="A46" s="1">
        <v>1045</v>
      </c>
      <c r="B46" s="6">
        <v>45342</v>
      </c>
      <c r="C46" s="1">
        <v>202</v>
      </c>
      <c r="D46" s="1">
        <v>303</v>
      </c>
      <c r="E46" s="1">
        <v>103</v>
      </c>
      <c r="F46" s="1">
        <v>7</v>
      </c>
      <c r="G46" s="15">
        <v>61.512000000000008</v>
      </c>
      <c r="H46" s="15">
        <v>430.58400000000006</v>
      </c>
      <c r="I46" s="15">
        <v>107.64600000000002</v>
      </c>
      <c r="J46" s="1" t="b">
        <v>0</v>
      </c>
      <c r="K46" s="9" t="s">
        <v>65</v>
      </c>
      <c r="L46" s="1">
        <v>2024</v>
      </c>
      <c r="M46" s="1">
        <v>2</v>
      </c>
      <c r="N46" s="1" t="s">
        <v>31</v>
      </c>
      <c r="O46" s="1">
        <v>13</v>
      </c>
      <c r="P46" t="str">
        <f t="shared" si="1"/>
        <v>afternoon</v>
      </c>
    </row>
    <row r="47" spans="1:16" ht="15.75" customHeight="1" x14ac:dyDescent="0.35">
      <c r="A47" s="1">
        <v>1046</v>
      </c>
      <c r="B47" s="6">
        <v>44945</v>
      </c>
      <c r="C47" s="1">
        <v>202</v>
      </c>
      <c r="D47" s="1">
        <v>302</v>
      </c>
      <c r="E47" s="1">
        <v>102</v>
      </c>
      <c r="F47" s="1">
        <v>7</v>
      </c>
      <c r="G47" s="15">
        <v>197.01000000000002</v>
      </c>
      <c r="H47" s="15">
        <v>1379.0700000000002</v>
      </c>
      <c r="I47" s="15">
        <v>413.72100000000006</v>
      </c>
      <c r="J47" s="1" t="b">
        <v>0</v>
      </c>
      <c r="K47" s="9" t="s">
        <v>66</v>
      </c>
      <c r="L47" s="1">
        <v>2023</v>
      </c>
      <c r="M47" s="1">
        <v>1</v>
      </c>
      <c r="N47" s="1" t="s">
        <v>16</v>
      </c>
      <c r="O47" s="1">
        <v>4</v>
      </c>
      <c r="P47" t="str">
        <f t="shared" si="1"/>
        <v>morning</v>
      </c>
    </row>
    <row r="48" spans="1:16" ht="15.75" customHeight="1" x14ac:dyDescent="0.35">
      <c r="A48" s="1">
        <v>1047</v>
      </c>
      <c r="B48" s="6">
        <v>45367</v>
      </c>
      <c r="C48" s="1">
        <v>201</v>
      </c>
      <c r="D48" s="1">
        <v>305</v>
      </c>
      <c r="E48" s="1">
        <v>103</v>
      </c>
      <c r="F48" s="1">
        <v>3</v>
      </c>
      <c r="G48" s="15">
        <v>46.881999999999998</v>
      </c>
      <c r="H48" s="15">
        <v>140.64599999999999</v>
      </c>
      <c r="I48" s="15">
        <v>21.096899999999998</v>
      </c>
      <c r="J48" s="1" t="b">
        <v>0</v>
      </c>
      <c r="K48" s="9" t="s">
        <v>67</v>
      </c>
      <c r="L48" s="1">
        <v>2024</v>
      </c>
      <c r="M48" s="1">
        <v>3</v>
      </c>
      <c r="N48" s="1" t="s">
        <v>22</v>
      </c>
      <c r="O48" s="1">
        <v>15</v>
      </c>
      <c r="P48" t="str">
        <f t="shared" si="1"/>
        <v>afternoon</v>
      </c>
    </row>
    <row r="49" spans="1:16" ht="15.75" customHeight="1" x14ac:dyDescent="0.35">
      <c r="A49" s="1">
        <v>1048</v>
      </c>
      <c r="B49" s="6">
        <v>45299</v>
      </c>
      <c r="C49" s="1">
        <v>204</v>
      </c>
      <c r="D49" s="1">
        <v>304</v>
      </c>
      <c r="E49" s="1">
        <v>105</v>
      </c>
      <c r="F49" s="1">
        <v>1</v>
      </c>
      <c r="G49" s="15">
        <v>129.62400000000002</v>
      </c>
      <c r="H49" s="15">
        <v>129.62400000000002</v>
      </c>
      <c r="I49" s="15">
        <v>22.036080000000005</v>
      </c>
      <c r="J49" s="1" t="b">
        <v>0</v>
      </c>
      <c r="K49" s="9" t="s">
        <v>68</v>
      </c>
      <c r="L49" s="1">
        <v>2024</v>
      </c>
      <c r="M49" s="1">
        <v>1</v>
      </c>
      <c r="N49" s="1" t="s">
        <v>28</v>
      </c>
      <c r="O49" s="1">
        <v>9</v>
      </c>
      <c r="P49" t="str">
        <f t="shared" si="1"/>
        <v>morning</v>
      </c>
    </row>
    <row r="50" spans="1:16" ht="15.75" customHeight="1" x14ac:dyDescent="0.35">
      <c r="A50" s="1">
        <v>1049</v>
      </c>
      <c r="B50" s="6">
        <v>45231</v>
      </c>
      <c r="C50" s="1">
        <v>203</v>
      </c>
      <c r="D50" s="1">
        <v>305</v>
      </c>
      <c r="E50" s="1">
        <v>104</v>
      </c>
      <c r="F50" s="1">
        <v>4</v>
      </c>
      <c r="G50" s="15">
        <v>519.26600000000008</v>
      </c>
      <c r="H50" s="15">
        <v>2077.0640000000003</v>
      </c>
      <c r="I50" s="15">
        <v>394.64216000000005</v>
      </c>
      <c r="J50" s="1" t="b">
        <v>0</v>
      </c>
      <c r="K50" s="9" t="s">
        <v>69</v>
      </c>
      <c r="L50" s="1">
        <v>2023</v>
      </c>
      <c r="M50" s="1">
        <v>11</v>
      </c>
      <c r="N50" s="1" t="s">
        <v>18</v>
      </c>
      <c r="O50" s="1">
        <v>14</v>
      </c>
      <c r="P50" t="str">
        <f t="shared" si="1"/>
        <v>afternoon</v>
      </c>
    </row>
    <row r="51" spans="1:16" ht="15.75" customHeight="1" x14ac:dyDescent="0.35">
      <c r="A51" s="1">
        <v>1050</v>
      </c>
      <c r="B51" s="6">
        <v>44881</v>
      </c>
      <c r="C51" s="1">
        <v>204</v>
      </c>
      <c r="D51" s="1">
        <v>301</v>
      </c>
      <c r="E51" s="1">
        <v>102</v>
      </c>
      <c r="F51" s="1">
        <v>9</v>
      </c>
      <c r="G51" s="15">
        <v>530.42000000000007</v>
      </c>
      <c r="H51" s="15">
        <v>4773.7800000000007</v>
      </c>
      <c r="I51" s="15">
        <v>1002.4938000000001</v>
      </c>
      <c r="J51" s="1" t="b">
        <v>0</v>
      </c>
      <c r="K51" s="9" t="s">
        <v>70</v>
      </c>
      <c r="L51" s="1">
        <v>2022</v>
      </c>
      <c r="M51" s="1">
        <v>11</v>
      </c>
      <c r="N51" s="1" t="s">
        <v>18</v>
      </c>
      <c r="O51" s="1">
        <v>7</v>
      </c>
      <c r="P51" t="str">
        <f t="shared" si="1"/>
        <v>morning</v>
      </c>
    </row>
    <row r="52" spans="1:16" ht="15.75" customHeight="1" x14ac:dyDescent="0.35">
      <c r="A52" s="1">
        <v>1051</v>
      </c>
      <c r="B52" s="6">
        <v>45105</v>
      </c>
      <c r="C52" s="1">
        <v>202</v>
      </c>
      <c r="D52" s="1">
        <v>301</v>
      </c>
      <c r="E52" s="1">
        <v>103</v>
      </c>
      <c r="F52" s="1">
        <v>3</v>
      </c>
      <c r="G52" s="15">
        <v>606.42999999999995</v>
      </c>
      <c r="H52" s="15">
        <v>1819.29</v>
      </c>
      <c r="I52" s="15">
        <v>454.82249999999999</v>
      </c>
      <c r="J52" s="1" t="b">
        <v>0</v>
      </c>
      <c r="K52" s="9" t="s">
        <v>71</v>
      </c>
      <c r="L52" s="1">
        <v>2023</v>
      </c>
      <c r="M52" s="1">
        <v>6</v>
      </c>
      <c r="N52" s="1" t="s">
        <v>18</v>
      </c>
      <c r="O52" s="1">
        <v>23</v>
      </c>
      <c r="P52" t="str">
        <f t="shared" si="1"/>
        <v>night</v>
      </c>
    </row>
    <row r="53" spans="1:16" ht="15.75" customHeight="1" x14ac:dyDescent="0.35">
      <c r="A53" s="1">
        <v>1052</v>
      </c>
      <c r="B53" s="6">
        <v>45223</v>
      </c>
      <c r="C53" s="1">
        <v>203</v>
      </c>
      <c r="D53" s="1">
        <v>301</v>
      </c>
      <c r="E53" s="1">
        <v>104</v>
      </c>
      <c r="F53" s="1">
        <v>2</v>
      </c>
      <c r="G53" s="15">
        <v>89.826000000000008</v>
      </c>
      <c r="H53" s="15">
        <v>179.65200000000002</v>
      </c>
      <c r="I53" s="15">
        <v>53.895600000000002</v>
      </c>
      <c r="J53" s="1" t="b">
        <v>0</v>
      </c>
      <c r="K53" s="9" t="s">
        <v>72</v>
      </c>
      <c r="L53" s="1">
        <v>2023</v>
      </c>
      <c r="M53" s="1">
        <v>10</v>
      </c>
      <c r="N53" s="1" t="s">
        <v>31</v>
      </c>
      <c r="O53" s="1">
        <v>4</v>
      </c>
      <c r="P53" t="str">
        <f t="shared" si="1"/>
        <v>morning</v>
      </c>
    </row>
    <row r="54" spans="1:16" ht="15.75" customHeight="1" x14ac:dyDescent="0.35">
      <c r="A54" s="1">
        <v>1053</v>
      </c>
      <c r="B54" s="6">
        <v>45233</v>
      </c>
      <c r="C54" s="1">
        <v>202</v>
      </c>
      <c r="D54" s="1">
        <v>301</v>
      </c>
      <c r="E54" s="1">
        <v>101</v>
      </c>
      <c r="F54" s="1">
        <v>3</v>
      </c>
      <c r="G54" s="15">
        <v>259.90800000000002</v>
      </c>
      <c r="H54" s="15">
        <v>779.72400000000005</v>
      </c>
      <c r="I54" s="15">
        <v>116.9586</v>
      </c>
      <c r="J54" s="1" t="b">
        <v>0</v>
      </c>
      <c r="K54" s="9" t="s">
        <v>73</v>
      </c>
      <c r="L54" s="1">
        <v>2023</v>
      </c>
      <c r="M54" s="1">
        <v>11</v>
      </c>
      <c r="N54" s="1" t="s">
        <v>26</v>
      </c>
      <c r="O54" s="1">
        <v>5</v>
      </c>
      <c r="P54" t="str">
        <f t="shared" si="1"/>
        <v>morning</v>
      </c>
    </row>
    <row r="55" spans="1:16" ht="15.75" customHeight="1" x14ac:dyDescent="0.35">
      <c r="A55" s="1">
        <v>1054</v>
      </c>
      <c r="B55" s="6">
        <v>45503</v>
      </c>
      <c r="C55" s="1">
        <v>201</v>
      </c>
      <c r="D55" s="1">
        <v>305</v>
      </c>
      <c r="E55" s="1">
        <v>105</v>
      </c>
      <c r="F55" s="1">
        <v>1</v>
      </c>
      <c r="G55" s="15">
        <v>443.3</v>
      </c>
      <c r="H55" s="15">
        <v>443.3</v>
      </c>
      <c r="I55" s="15">
        <v>75.361000000000004</v>
      </c>
      <c r="J55" s="1" t="b">
        <v>0</v>
      </c>
      <c r="K55" s="9" t="s">
        <v>74</v>
      </c>
      <c r="L55" s="1">
        <v>2024</v>
      </c>
      <c r="M55" s="1">
        <v>7</v>
      </c>
      <c r="N55" s="1" t="s">
        <v>31</v>
      </c>
      <c r="O55" s="1">
        <v>20</v>
      </c>
      <c r="P55" t="str">
        <f t="shared" si="1"/>
        <v>evening</v>
      </c>
    </row>
    <row r="56" spans="1:16" ht="15.75" customHeight="1" x14ac:dyDescent="0.35">
      <c r="A56" s="1">
        <v>1055</v>
      </c>
      <c r="B56" s="6">
        <v>45092</v>
      </c>
      <c r="C56" s="1">
        <v>204</v>
      </c>
      <c r="D56" s="1">
        <v>302</v>
      </c>
      <c r="E56" s="1">
        <v>105</v>
      </c>
      <c r="F56" s="1">
        <v>4</v>
      </c>
      <c r="G56" s="15">
        <v>458.74400000000009</v>
      </c>
      <c r="H56" s="15">
        <v>1834.9760000000003</v>
      </c>
      <c r="I56" s="15">
        <v>348.64544000000006</v>
      </c>
      <c r="J56" s="1" t="b">
        <v>0</v>
      </c>
      <c r="K56" s="9" t="s">
        <v>75</v>
      </c>
      <c r="L56" s="1">
        <v>2023</v>
      </c>
      <c r="M56" s="1">
        <v>6</v>
      </c>
      <c r="N56" s="1" t="s">
        <v>16</v>
      </c>
      <c r="O56" s="1">
        <v>12</v>
      </c>
      <c r="P56" t="str">
        <f t="shared" si="1"/>
        <v>afternoon</v>
      </c>
    </row>
    <row r="57" spans="1:16" ht="15.75" customHeight="1" x14ac:dyDescent="0.35">
      <c r="A57" s="1">
        <v>1056</v>
      </c>
      <c r="B57" s="6">
        <v>45151</v>
      </c>
      <c r="C57" s="1">
        <v>203</v>
      </c>
      <c r="D57" s="1">
        <v>303</v>
      </c>
      <c r="E57" s="1">
        <v>101</v>
      </c>
      <c r="F57" s="1">
        <v>8</v>
      </c>
      <c r="G57" s="15">
        <v>190.56400000000002</v>
      </c>
      <c r="H57" s="15">
        <v>1524.5120000000002</v>
      </c>
      <c r="I57" s="15">
        <v>320.14752000000004</v>
      </c>
      <c r="J57" s="1" t="b">
        <v>1</v>
      </c>
      <c r="K57" s="9" t="s">
        <v>76</v>
      </c>
      <c r="L57" s="1">
        <v>2023</v>
      </c>
      <c r="M57" s="1">
        <v>8</v>
      </c>
      <c r="N57" s="1" t="s">
        <v>20</v>
      </c>
      <c r="O57" s="1">
        <v>14</v>
      </c>
      <c r="P57" t="str">
        <f t="shared" si="1"/>
        <v>afternoon</v>
      </c>
    </row>
    <row r="58" spans="1:16" ht="15.75" customHeight="1" x14ac:dyDescent="0.35">
      <c r="A58" s="1">
        <v>2138</v>
      </c>
      <c r="B58" s="6">
        <v>45568</v>
      </c>
      <c r="C58" s="1">
        <v>201</v>
      </c>
      <c r="D58" s="1">
        <v>305</v>
      </c>
      <c r="E58" s="1">
        <v>103</v>
      </c>
      <c r="F58" s="1">
        <v>8</v>
      </c>
      <c r="G58" s="15">
        <v>544.80799999999999</v>
      </c>
      <c r="H58" s="15">
        <v>4358.4639999999999</v>
      </c>
      <c r="I58" s="15">
        <v>1307.5391999999999</v>
      </c>
      <c r="J58" s="1" t="b">
        <v>0</v>
      </c>
      <c r="K58" s="9" t="s">
        <v>125</v>
      </c>
      <c r="L58" s="1">
        <v>2024</v>
      </c>
      <c r="M58" s="1">
        <v>10</v>
      </c>
      <c r="N58" s="1" t="s">
        <v>16</v>
      </c>
      <c r="O58" s="1">
        <v>11</v>
      </c>
      <c r="P58" t="str">
        <f t="shared" si="1"/>
        <v>morning</v>
      </c>
    </row>
    <row r="59" spans="1:16" ht="15.75" customHeight="1" x14ac:dyDescent="0.35">
      <c r="A59" s="1">
        <v>1058</v>
      </c>
      <c r="B59" s="6">
        <v>44996</v>
      </c>
      <c r="C59" s="1">
        <v>204</v>
      </c>
      <c r="D59" s="1">
        <v>305</v>
      </c>
      <c r="E59" s="1">
        <v>102</v>
      </c>
      <c r="F59" s="1">
        <v>7</v>
      </c>
      <c r="G59" s="15">
        <v>233.94800000000004</v>
      </c>
      <c r="H59" s="15">
        <v>1637.6360000000002</v>
      </c>
      <c r="I59" s="15">
        <v>491.29080000000005</v>
      </c>
      <c r="J59" s="1" t="b">
        <v>0</v>
      </c>
      <c r="K59" s="9" t="s">
        <v>78</v>
      </c>
      <c r="L59" s="1">
        <v>2023</v>
      </c>
      <c r="M59" s="1">
        <v>3</v>
      </c>
      <c r="N59" s="1" t="s">
        <v>22</v>
      </c>
      <c r="O59" s="1">
        <v>6</v>
      </c>
      <c r="P59" t="str">
        <f t="shared" si="1"/>
        <v>morning</v>
      </c>
    </row>
    <row r="60" spans="1:16" ht="15.75" customHeight="1" x14ac:dyDescent="0.35">
      <c r="A60" s="1">
        <v>2564</v>
      </c>
      <c r="B60" s="6">
        <v>45588</v>
      </c>
      <c r="C60" s="1">
        <v>204</v>
      </c>
      <c r="D60" s="1">
        <v>305</v>
      </c>
      <c r="E60" s="1">
        <v>104</v>
      </c>
      <c r="F60" s="1">
        <v>7</v>
      </c>
      <c r="G60" s="15">
        <v>592.21800000000007</v>
      </c>
      <c r="H60" s="15">
        <v>4145.5260000000007</v>
      </c>
      <c r="I60" s="15">
        <v>1243.6578000000002</v>
      </c>
      <c r="J60" s="1" t="b">
        <v>0</v>
      </c>
      <c r="K60" s="9" t="s">
        <v>845</v>
      </c>
      <c r="L60" s="1">
        <v>2024</v>
      </c>
      <c r="M60" s="1">
        <v>10</v>
      </c>
      <c r="N60" s="1" t="s">
        <v>18</v>
      </c>
      <c r="O60" s="1">
        <v>21</v>
      </c>
      <c r="P60" t="str">
        <f t="shared" si="1"/>
        <v>night</v>
      </c>
    </row>
    <row r="61" spans="1:16" ht="15.75" customHeight="1" x14ac:dyDescent="0.35">
      <c r="A61" s="1">
        <v>1060</v>
      </c>
      <c r="B61" s="6">
        <v>45358</v>
      </c>
      <c r="C61" s="1">
        <v>202</v>
      </c>
      <c r="D61" s="1">
        <v>302</v>
      </c>
      <c r="E61" s="1">
        <v>103</v>
      </c>
      <c r="F61" s="1">
        <v>3</v>
      </c>
      <c r="G61" s="15">
        <v>500.56600000000003</v>
      </c>
      <c r="H61" s="15">
        <v>1501.6980000000001</v>
      </c>
      <c r="I61" s="15">
        <v>255.28866000000002</v>
      </c>
      <c r="J61" s="1" t="b">
        <v>0</v>
      </c>
      <c r="K61" s="9" t="s">
        <v>80</v>
      </c>
      <c r="L61" s="1">
        <v>2024</v>
      </c>
      <c r="M61" s="1">
        <v>3</v>
      </c>
      <c r="N61" s="1" t="s">
        <v>16</v>
      </c>
      <c r="O61" s="1">
        <v>18</v>
      </c>
      <c r="P61" t="str">
        <f t="shared" si="1"/>
        <v>evening</v>
      </c>
    </row>
    <row r="62" spans="1:16" ht="15.75" customHeight="1" x14ac:dyDescent="0.35">
      <c r="A62" s="1">
        <v>1061</v>
      </c>
      <c r="B62" s="6">
        <v>45035</v>
      </c>
      <c r="C62" s="1">
        <v>204</v>
      </c>
      <c r="D62" s="1">
        <v>303</v>
      </c>
      <c r="E62" s="1">
        <v>101</v>
      </c>
      <c r="F62" s="1">
        <v>9</v>
      </c>
      <c r="G62" s="15">
        <v>331.95799999999997</v>
      </c>
      <c r="H62" s="15">
        <v>2987.6219999999998</v>
      </c>
      <c r="I62" s="15">
        <v>567.64818000000002</v>
      </c>
      <c r="J62" s="1" t="b">
        <v>0</v>
      </c>
      <c r="K62" s="9" t="s">
        <v>59</v>
      </c>
      <c r="L62" s="1">
        <v>2023</v>
      </c>
      <c r="M62" s="1">
        <v>4</v>
      </c>
      <c r="N62" s="1" t="s">
        <v>18</v>
      </c>
      <c r="O62" s="1">
        <v>10</v>
      </c>
      <c r="P62" t="str">
        <f t="shared" si="1"/>
        <v>morning</v>
      </c>
    </row>
    <row r="63" spans="1:16" ht="15.75" customHeight="1" x14ac:dyDescent="0.35">
      <c r="A63" s="1">
        <v>1062</v>
      </c>
      <c r="B63" s="6">
        <v>45097</v>
      </c>
      <c r="C63" s="1">
        <v>203</v>
      </c>
      <c r="D63" s="1">
        <v>304</v>
      </c>
      <c r="E63" s="1">
        <v>101</v>
      </c>
      <c r="F63" s="1">
        <v>10</v>
      </c>
      <c r="G63" s="15">
        <v>268.40000000000003</v>
      </c>
      <c r="H63" s="15">
        <v>2684.0000000000005</v>
      </c>
      <c r="I63" s="15">
        <v>563.6400000000001</v>
      </c>
      <c r="J63" s="1" t="b">
        <v>0</v>
      </c>
      <c r="K63" s="9" t="s">
        <v>81</v>
      </c>
      <c r="L63" s="1">
        <v>2023</v>
      </c>
      <c r="M63" s="1">
        <v>6</v>
      </c>
      <c r="N63" s="1" t="s">
        <v>31</v>
      </c>
      <c r="O63" s="1">
        <v>3</v>
      </c>
      <c r="P63" t="str">
        <f t="shared" si="1"/>
        <v>morning</v>
      </c>
    </row>
    <row r="64" spans="1:16" ht="15.75" customHeight="1" x14ac:dyDescent="0.35">
      <c r="A64" s="1">
        <v>1063</v>
      </c>
      <c r="B64" s="6">
        <v>45117</v>
      </c>
      <c r="C64" s="1">
        <v>203</v>
      </c>
      <c r="D64" s="1">
        <v>301</v>
      </c>
      <c r="E64" s="1">
        <v>105</v>
      </c>
      <c r="F64" s="1">
        <v>8</v>
      </c>
      <c r="G64" s="15">
        <v>59.664000000000009</v>
      </c>
      <c r="H64" s="15">
        <v>477.31200000000007</v>
      </c>
      <c r="I64" s="15">
        <v>119.32800000000002</v>
      </c>
      <c r="J64" s="1" t="b">
        <v>1</v>
      </c>
      <c r="K64" s="9" t="s">
        <v>82</v>
      </c>
      <c r="L64" s="1">
        <v>2023</v>
      </c>
      <c r="M64" s="1">
        <v>7</v>
      </c>
      <c r="N64" s="1" t="s">
        <v>28</v>
      </c>
      <c r="O64" s="1">
        <v>12</v>
      </c>
      <c r="P64" t="str">
        <f t="shared" si="1"/>
        <v>afternoon</v>
      </c>
    </row>
    <row r="65" spans="1:16" ht="15.75" customHeight="1" x14ac:dyDescent="0.35">
      <c r="A65" s="1">
        <v>1064</v>
      </c>
      <c r="B65" s="6">
        <v>44874</v>
      </c>
      <c r="C65" s="1">
        <v>202</v>
      </c>
      <c r="D65" s="1">
        <v>303</v>
      </c>
      <c r="E65" s="1">
        <v>101</v>
      </c>
      <c r="F65" s="1">
        <v>4</v>
      </c>
      <c r="G65" s="15">
        <v>177.40800000000002</v>
      </c>
      <c r="H65" s="15">
        <v>709.63200000000006</v>
      </c>
      <c r="I65" s="15">
        <v>212.8896</v>
      </c>
      <c r="J65" s="1" t="b">
        <v>0</v>
      </c>
      <c r="K65" s="9" t="s">
        <v>83</v>
      </c>
      <c r="L65" s="1">
        <v>2022</v>
      </c>
      <c r="M65" s="1">
        <v>11</v>
      </c>
      <c r="N65" s="1" t="s">
        <v>18</v>
      </c>
      <c r="O65" s="1">
        <v>11</v>
      </c>
      <c r="P65" t="str">
        <f t="shared" si="1"/>
        <v>morning</v>
      </c>
    </row>
    <row r="66" spans="1:16" ht="15.75" customHeight="1" x14ac:dyDescent="0.35">
      <c r="A66" s="1">
        <v>1065</v>
      </c>
      <c r="B66" s="6">
        <v>45437</v>
      </c>
      <c r="C66" s="1">
        <v>204</v>
      </c>
      <c r="D66" s="1">
        <v>303</v>
      </c>
      <c r="E66" s="1">
        <v>102</v>
      </c>
      <c r="F66" s="1">
        <v>3</v>
      </c>
      <c r="G66" s="15">
        <v>89.89200000000001</v>
      </c>
      <c r="H66" s="15">
        <v>269.67600000000004</v>
      </c>
      <c r="I66" s="15">
        <v>40.451400000000007</v>
      </c>
      <c r="J66" s="1" t="b">
        <v>0</v>
      </c>
      <c r="K66" s="9" t="s">
        <v>84</v>
      </c>
      <c r="L66" s="1">
        <v>2024</v>
      </c>
      <c r="M66" s="1">
        <v>5</v>
      </c>
      <c r="N66" s="1" t="s">
        <v>22</v>
      </c>
      <c r="O66" s="1">
        <v>22</v>
      </c>
      <c r="P66" t="str">
        <f t="shared" si="1"/>
        <v>night</v>
      </c>
    </row>
    <row r="67" spans="1:16" ht="15.75" customHeight="1" x14ac:dyDescent="0.35">
      <c r="A67" s="1">
        <v>1066</v>
      </c>
      <c r="B67" s="6">
        <v>45316</v>
      </c>
      <c r="C67" s="1">
        <v>205</v>
      </c>
      <c r="D67" s="1">
        <v>304</v>
      </c>
      <c r="E67" s="1">
        <v>102</v>
      </c>
      <c r="F67" s="1">
        <v>9</v>
      </c>
      <c r="G67" s="15">
        <v>553.19000000000005</v>
      </c>
      <c r="H67" s="15">
        <v>4978.7100000000009</v>
      </c>
      <c r="I67" s="15">
        <v>846.38070000000027</v>
      </c>
      <c r="J67" s="1" t="b">
        <v>0</v>
      </c>
      <c r="K67" s="9" t="s">
        <v>85</v>
      </c>
      <c r="L67" s="1">
        <v>2024</v>
      </c>
      <c r="M67" s="1">
        <v>1</v>
      </c>
      <c r="N67" s="1" t="s">
        <v>16</v>
      </c>
      <c r="O67" s="1">
        <v>1</v>
      </c>
      <c r="P67" t="str">
        <f t="shared" si="1"/>
        <v>morning</v>
      </c>
    </row>
    <row r="68" spans="1:16" ht="15.75" customHeight="1" x14ac:dyDescent="0.35">
      <c r="A68" s="1">
        <v>1067</v>
      </c>
      <c r="B68" s="6">
        <v>44975</v>
      </c>
      <c r="C68" s="1">
        <v>204</v>
      </c>
      <c r="D68" s="1">
        <v>302</v>
      </c>
      <c r="E68" s="1">
        <v>105</v>
      </c>
      <c r="F68" s="1">
        <v>9</v>
      </c>
      <c r="G68" s="15">
        <v>475.904</v>
      </c>
      <c r="H68" s="15">
        <v>4283.1360000000004</v>
      </c>
      <c r="I68" s="15">
        <v>813.79584000000011</v>
      </c>
      <c r="J68" s="1" t="b">
        <v>0</v>
      </c>
      <c r="K68" s="9" t="s">
        <v>86</v>
      </c>
      <c r="L68" s="1">
        <v>2023</v>
      </c>
      <c r="M68" s="1">
        <v>2</v>
      </c>
      <c r="N68" s="1" t="s">
        <v>22</v>
      </c>
      <c r="O68" s="1">
        <v>8</v>
      </c>
      <c r="P68" t="str">
        <f t="shared" si="1"/>
        <v>morning</v>
      </c>
    </row>
    <row r="69" spans="1:16" ht="15.75" customHeight="1" x14ac:dyDescent="0.35">
      <c r="A69" s="1">
        <v>1068</v>
      </c>
      <c r="B69" s="6">
        <v>45293</v>
      </c>
      <c r="C69" s="1">
        <v>205</v>
      </c>
      <c r="D69" s="1">
        <v>305</v>
      </c>
      <c r="E69" s="1">
        <v>103</v>
      </c>
      <c r="F69" s="1">
        <v>7</v>
      </c>
      <c r="G69" s="15">
        <v>303.49</v>
      </c>
      <c r="H69" s="15">
        <v>2124.4300000000003</v>
      </c>
      <c r="I69" s="15">
        <v>446.13030000000003</v>
      </c>
      <c r="J69" s="1" t="b">
        <v>0</v>
      </c>
      <c r="K69" s="9" t="s">
        <v>87</v>
      </c>
      <c r="L69" s="1">
        <v>2024</v>
      </c>
      <c r="M69" s="1">
        <v>1</v>
      </c>
      <c r="N69" s="1" t="s">
        <v>31</v>
      </c>
      <c r="O69" s="1">
        <v>2</v>
      </c>
      <c r="P69" t="str">
        <f t="shared" si="1"/>
        <v>morning</v>
      </c>
    </row>
    <row r="70" spans="1:16" ht="15.75" customHeight="1" x14ac:dyDescent="0.35">
      <c r="A70" s="1">
        <v>1069</v>
      </c>
      <c r="B70" s="6">
        <v>45275</v>
      </c>
      <c r="C70" s="1">
        <v>204</v>
      </c>
      <c r="D70" s="1">
        <v>302</v>
      </c>
      <c r="E70" s="1">
        <v>103</v>
      </c>
      <c r="F70" s="1">
        <v>2</v>
      </c>
      <c r="G70" s="15">
        <v>556.44600000000003</v>
      </c>
      <c r="H70" s="15">
        <v>1112.8920000000001</v>
      </c>
      <c r="I70" s="15">
        <v>278.22300000000001</v>
      </c>
      <c r="J70" s="1" t="b">
        <v>0</v>
      </c>
      <c r="K70" s="9" t="s">
        <v>88</v>
      </c>
      <c r="L70" s="1">
        <v>2023</v>
      </c>
      <c r="M70" s="1">
        <v>12</v>
      </c>
      <c r="N70" s="1" t="s">
        <v>26</v>
      </c>
      <c r="O70" s="1">
        <v>0</v>
      </c>
      <c r="P70" t="str">
        <f t="shared" si="1"/>
        <v>morning</v>
      </c>
    </row>
    <row r="71" spans="1:16" ht="15.75" customHeight="1" x14ac:dyDescent="0.35">
      <c r="A71" s="1">
        <v>1070</v>
      </c>
      <c r="B71" s="6">
        <v>45447</v>
      </c>
      <c r="C71" s="1">
        <v>205</v>
      </c>
      <c r="D71" s="1">
        <v>302</v>
      </c>
      <c r="E71" s="1">
        <v>101</v>
      </c>
      <c r="F71" s="1">
        <v>8</v>
      </c>
      <c r="G71" s="15">
        <v>446.31400000000002</v>
      </c>
      <c r="H71" s="15">
        <v>3570.5120000000002</v>
      </c>
      <c r="I71" s="15">
        <v>1071.1536000000001</v>
      </c>
      <c r="J71" s="1" t="b">
        <v>0</v>
      </c>
      <c r="K71" s="9" t="s">
        <v>89</v>
      </c>
      <c r="L71" s="1">
        <v>2024</v>
      </c>
      <c r="M71" s="1">
        <v>6</v>
      </c>
      <c r="N71" s="1" t="s">
        <v>31</v>
      </c>
      <c r="O71" s="1">
        <v>18</v>
      </c>
      <c r="P71" t="str">
        <f t="shared" si="1"/>
        <v>evening</v>
      </c>
    </row>
    <row r="72" spans="1:16" ht="15.75" customHeight="1" x14ac:dyDescent="0.35">
      <c r="A72" s="1">
        <v>1071</v>
      </c>
      <c r="B72" s="6">
        <v>45561</v>
      </c>
      <c r="C72" s="1">
        <v>204</v>
      </c>
      <c r="D72" s="1">
        <v>304</v>
      </c>
      <c r="E72" s="1">
        <v>101</v>
      </c>
      <c r="F72" s="1">
        <v>9</v>
      </c>
      <c r="G72" s="15">
        <v>288.42</v>
      </c>
      <c r="H72" s="15">
        <v>2595.7800000000002</v>
      </c>
      <c r="I72" s="15">
        <v>389.36700000000002</v>
      </c>
      <c r="J72" s="1" t="b">
        <v>0</v>
      </c>
      <c r="K72" s="9" t="s">
        <v>90</v>
      </c>
      <c r="L72" s="1">
        <v>2024</v>
      </c>
      <c r="M72" s="1">
        <v>9</v>
      </c>
      <c r="N72" s="1" t="s">
        <v>16</v>
      </c>
      <c r="O72" s="1">
        <v>14</v>
      </c>
      <c r="P72" t="str">
        <f t="shared" si="1"/>
        <v>afternoon</v>
      </c>
    </row>
    <row r="73" spans="1:16" ht="15.75" customHeight="1" x14ac:dyDescent="0.35">
      <c r="A73" s="1">
        <v>1072</v>
      </c>
      <c r="B73" s="6">
        <v>45425</v>
      </c>
      <c r="C73" s="1">
        <v>205</v>
      </c>
      <c r="D73" s="1">
        <v>303</v>
      </c>
      <c r="E73" s="1">
        <v>104</v>
      </c>
      <c r="F73" s="1">
        <v>6</v>
      </c>
      <c r="G73" s="15">
        <v>90.420000000000016</v>
      </c>
      <c r="H73" s="15">
        <v>542.5200000000001</v>
      </c>
      <c r="I73" s="15">
        <v>92.228400000000022</v>
      </c>
      <c r="J73" s="1" t="b">
        <v>1</v>
      </c>
      <c r="K73" s="9" t="s">
        <v>91</v>
      </c>
      <c r="L73" s="1">
        <v>2024</v>
      </c>
      <c r="M73" s="1">
        <v>5</v>
      </c>
      <c r="N73" s="1" t="s">
        <v>28</v>
      </c>
      <c r="O73" s="1">
        <v>7</v>
      </c>
      <c r="P73" t="str">
        <f t="shared" si="1"/>
        <v>morning</v>
      </c>
    </row>
    <row r="74" spans="1:16" ht="15.75" customHeight="1" x14ac:dyDescent="0.35">
      <c r="A74" s="1">
        <v>1073</v>
      </c>
      <c r="B74" s="6">
        <v>44971</v>
      </c>
      <c r="C74" s="1">
        <v>201</v>
      </c>
      <c r="D74" s="1">
        <v>304</v>
      </c>
      <c r="E74" s="1">
        <v>105</v>
      </c>
      <c r="F74" s="1">
        <v>1</v>
      </c>
      <c r="G74" s="15">
        <v>116.24800000000002</v>
      </c>
      <c r="H74" s="15">
        <v>116.24800000000002</v>
      </c>
      <c r="I74" s="15">
        <v>22.087120000000002</v>
      </c>
      <c r="J74" s="1" t="b">
        <v>0</v>
      </c>
      <c r="K74" s="9" t="s">
        <v>92</v>
      </c>
      <c r="L74" s="1">
        <v>2023</v>
      </c>
      <c r="M74" s="1">
        <v>2</v>
      </c>
      <c r="N74" s="1" t="s">
        <v>31</v>
      </c>
      <c r="O74" s="1">
        <v>5</v>
      </c>
      <c r="P74" t="str">
        <f t="shared" si="1"/>
        <v>morning</v>
      </c>
    </row>
    <row r="75" spans="1:16" ht="15.75" customHeight="1" x14ac:dyDescent="0.35">
      <c r="A75" s="1">
        <v>1074</v>
      </c>
      <c r="B75" s="6">
        <v>45531</v>
      </c>
      <c r="C75" s="1">
        <v>201</v>
      </c>
      <c r="D75" s="1">
        <v>303</v>
      </c>
      <c r="E75" s="1">
        <v>101</v>
      </c>
      <c r="F75" s="1">
        <v>1</v>
      </c>
      <c r="G75" s="15">
        <v>304.83200000000005</v>
      </c>
      <c r="H75" s="15">
        <v>304.83200000000005</v>
      </c>
      <c r="I75" s="15">
        <v>64.014720000000011</v>
      </c>
      <c r="J75" s="1" t="b">
        <v>0</v>
      </c>
      <c r="K75" s="9" t="s">
        <v>93</v>
      </c>
      <c r="L75" s="1">
        <v>2024</v>
      </c>
      <c r="M75" s="1">
        <v>8</v>
      </c>
      <c r="N75" s="1" t="s">
        <v>31</v>
      </c>
      <c r="O75" s="1">
        <v>15</v>
      </c>
      <c r="P75" t="str">
        <f t="shared" ref="P75:P138" si="2">IF(O75 &lt; 12, "morning", IF(O75 &lt; 18, "afternoon", IF(O75 &lt; 21, "evening", "night")))</f>
        <v>afternoon</v>
      </c>
    </row>
    <row r="76" spans="1:16" ht="15.75" customHeight="1" x14ac:dyDescent="0.35">
      <c r="A76" s="1">
        <v>1075</v>
      </c>
      <c r="B76" s="6">
        <v>45190</v>
      </c>
      <c r="C76" s="1">
        <v>202</v>
      </c>
      <c r="D76" s="1">
        <v>303</v>
      </c>
      <c r="E76" s="1">
        <v>102</v>
      </c>
      <c r="F76" s="1">
        <v>10</v>
      </c>
      <c r="G76" s="15">
        <v>221.95800000000003</v>
      </c>
      <c r="H76" s="15">
        <v>2219.5800000000004</v>
      </c>
      <c r="I76" s="15">
        <v>554.8950000000001</v>
      </c>
      <c r="J76" s="1" t="b">
        <v>0</v>
      </c>
      <c r="K76" s="9" t="s">
        <v>94</v>
      </c>
      <c r="L76" s="1">
        <v>2023</v>
      </c>
      <c r="M76" s="1">
        <v>9</v>
      </c>
      <c r="N76" s="1" t="s">
        <v>16</v>
      </c>
      <c r="O76" s="1">
        <v>20</v>
      </c>
      <c r="P76" t="str">
        <f t="shared" si="2"/>
        <v>evening</v>
      </c>
    </row>
    <row r="77" spans="1:16" ht="15.75" customHeight="1" x14ac:dyDescent="0.35">
      <c r="A77" s="1">
        <v>1076</v>
      </c>
      <c r="B77" s="6">
        <v>45240</v>
      </c>
      <c r="C77" s="1">
        <v>202</v>
      </c>
      <c r="D77" s="1">
        <v>302</v>
      </c>
      <c r="E77" s="1">
        <v>105</v>
      </c>
      <c r="F77" s="1">
        <v>10</v>
      </c>
      <c r="G77" s="15">
        <v>234.36600000000001</v>
      </c>
      <c r="H77" s="15">
        <v>2343.6600000000003</v>
      </c>
      <c r="I77" s="15">
        <v>703.09800000000007</v>
      </c>
      <c r="J77" s="1" t="b">
        <v>0</v>
      </c>
      <c r="K77" s="9" t="s">
        <v>95</v>
      </c>
      <c r="L77" s="1">
        <v>2023</v>
      </c>
      <c r="M77" s="1">
        <v>11</v>
      </c>
      <c r="N77" s="1" t="s">
        <v>26</v>
      </c>
      <c r="O77" s="1">
        <v>17</v>
      </c>
      <c r="P77" t="str">
        <f t="shared" si="2"/>
        <v>afternoon</v>
      </c>
    </row>
    <row r="78" spans="1:16" ht="15.75" customHeight="1" x14ac:dyDescent="0.35">
      <c r="A78" s="1">
        <v>1077</v>
      </c>
      <c r="B78" s="6">
        <v>44914</v>
      </c>
      <c r="C78" s="1">
        <v>202</v>
      </c>
      <c r="D78" s="1">
        <v>302</v>
      </c>
      <c r="E78" s="1">
        <v>101</v>
      </c>
      <c r="F78" s="1">
        <v>4</v>
      </c>
      <c r="G78" s="15">
        <v>487.05799999999999</v>
      </c>
      <c r="H78" s="15">
        <v>1948.232</v>
      </c>
      <c r="I78" s="15">
        <v>292.23480000000001</v>
      </c>
      <c r="J78" s="1" t="b">
        <v>0</v>
      </c>
      <c r="K78" s="9" t="s">
        <v>96</v>
      </c>
      <c r="L78" s="1">
        <v>2022</v>
      </c>
      <c r="M78" s="1">
        <v>12</v>
      </c>
      <c r="N78" s="1" t="s">
        <v>28</v>
      </c>
      <c r="O78" s="1">
        <v>0</v>
      </c>
      <c r="P78" t="str">
        <f t="shared" si="2"/>
        <v>morning</v>
      </c>
    </row>
    <row r="79" spans="1:16" ht="15.75" customHeight="1" x14ac:dyDescent="0.35">
      <c r="A79" s="1">
        <v>1078</v>
      </c>
      <c r="B79" s="6">
        <v>45555</v>
      </c>
      <c r="C79" s="1">
        <v>203</v>
      </c>
      <c r="D79" s="1">
        <v>301</v>
      </c>
      <c r="E79" s="1">
        <v>101</v>
      </c>
      <c r="F79" s="1">
        <v>2</v>
      </c>
      <c r="G79" s="15">
        <v>651.04600000000005</v>
      </c>
      <c r="H79" s="15">
        <v>1302.0920000000001</v>
      </c>
      <c r="I79" s="15">
        <v>221.35564000000002</v>
      </c>
      <c r="J79" s="1" t="b">
        <v>0</v>
      </c>
      <c r="K79" s="9" t="s">
        <v>97</v>
      </c>
      <c r="L79" s="1">
        <v>2024</v>
      </c>
      <c r="M79" s="1">
        <v>9</v>
      </c>
      <c r="N79" s="1" t="s">
        <v>26</v>
      </c>
      <c r="O79" s="1">
        <v>21</v>
      </c>
      <c r="P79" t="str">
        <f t="shared" si="2"/>
        <v>night</v>
      </c>
    </row>
    <row r="80" spans="1:16" ht="15.75" customHeight="1" x14ac:dyDescent="0.35">
      <c r="A80" s="1">
        <v>1079</v>
      </c>
      <c r="B80" s="6">
        <v>45212</v>
      </c>
      <c r="C80" s="1">
        <v>203</v>
      </c>
      <c r="D80" s="1">
        <v>305</v>
      </c>
      <c r="E80" s="1">
        <v>101</v>
      </c>
      <c r="F80" s="1">
        <v>3</v>
      </c>
      <c r="G80" s="15">
        <v>181.87400000000002</v>
      </c>
      <c r="H80" s="15">
        <v>545.62200000000007</v>
      </c>
      <c r="I80" s="15">
        <v>103.66818000000002</v>
      </c>
      <c r="J80" s="1" t="b">
        <v>1</v>
      </c>
      <c r="K80" s="9" t="s">
        <v>98</v>
      </c>
      <c r="L80" s="1">
        <v>2023</v>
      </c>
      <c r="M80" s="1">
        <v>10</v>
      </c>
      <c r="N80" s="1" t="s">
        <v>26</v>
      </c>
      <c r="O80" s="1">
        <v>14</v>
      </c>
      <c r="P80" t="str">
        <f t="shared" si="2"/>
        <v>afternoon</v>
      </c>
    </row>
    <row r="81" spans="1:16" ht="15.75" customHeight="1" x14ac:dyDescent="0.35">
      <c r="A81" s="1">
        <v>1080</v>
      </c>
      <c r="B81" s="6">
        <v>45541</v>
      </c>
      <c r="C81" s="1">
        <v>205</v>
      </c>
      <c r="D81" s="1">
        <v>304</v>
      </c>
      <c r="E81" s="1">
        <v>105</v>
      </c>
      <c r="F81" s="1">
        <v>5</v>
      </c>
      <c r="G81" s="15">
        <v>509.98200000000003</v>
      </c>
      <c r="H81" s="15">
        <v>2549.9100000000003</v>
      </c>
      <c r="I81" s="15">
        <v>535.48110000000008</v>
      </c>
      <c r="J81" s="1" t="b">
        <v>0</v>
      </c>
      <c r="K81" s="9" t="s">
        <v>99</v>
      </c>
      <c r="L81" s="1">
        <v>2024</v>
      </c>
      <c r="M81" s="1">
        <v>9</v>
      </c>
      <c r="N81" s="1" t="s">
        <v>26</v>
      </c>
      <c r="O81" s="1">
        <v>9</v>
      </c>
      <c r="P81" t="str">
        <f t="shared" si="2"/>
        <v>morning</v>
      </c>
    </row>
    <row r="82" spans="1:16" ht="15.75" customHeight="1" x14ac:dyDescent="0.35">
      <c r="A82" s="1">
        <v>1081</v>
      </c>
      <c r="B82" s="6">
        <v>45384</v>
      </c>
      <c r="C82" s="1">
        <v>205</v>
      </c>
      <c r="D82" s="1">
        <v>304</v>
      </c>
      <c r="E82" s="1">
        <v>104</v>
      </c>
      <c r="F82" s="1">
        <v>8</v>
      </c>
      <c r="G82" s="15">
        <v>535.2600000000001</v>
      </c>
      <c r="H82" s="15">
        <v>4282.0800000000008</v>
      </c>
      <c r="I82" s="15">
        <v>1070.5200000000002</v>
      </c>
      <c r="J82" s="1" t="b">
        <v>0</v>
      </c>
      <c r="K82" s="9" t="s">
        <v>100</v>
      </c>
      <c r="L82" s="1">
        <v>2024</v>
      </c>
      <c r="M82" s="1">
        <v>4</v>
      </c>
      <c r="N82" s="1" t="s">
        <v>31</v>
      </c>
      <c r="O82" s="1">
        <v>7</v>
      </c>
      <c r="P82" t="str">
        <f t="shared" si="2"/>
        <v>morning</v>
      </c>
    </row>
    <row r="83" spans="1:16" ht="15.75" customHeight="1" x14ac:dyDescent="0.35">
      <c r="A83" s="1">
        <v>1082</v>
      </c>
      <c r="B83" s="6">
        <v>45190</v>
      </c>
      <c r="C83" s="1">
        <v>202</v>
      </c>
      <c r="D83" s="1">
        <v>304</v>
      </c>
      <c r="E83" s="1">
        <v>105</v>
      </c>
      <c r="F83" s="1">
        <v>4</v>
      </c>
      <c r="G83" s="15">
        <v>156.61799999999999</v>
      </c>
      <c r="H83" s="15">
        <v>626.47199999999998</v>
      </c>
      <c r="I83" s="15">
        <v>187.94159999999999</v>
      </c>
      <c r="J83" s="1" t="b">
        <v>0</v>
      </c>
      <c r="K83" s="9" t="s">
        <v>101</v>
      </c>
      <c r="L83" s="1">
        <v>2023</v>
      </c>
      <c r="M83" s="1">
        <v>9</v>
      </c>
      <c r="N83" s="1" t="s">
        <v>16</v>
      </c>
      <c r="O83" s="1">
        <v>16</v>
      </c>
      <c r="P83" t="str">
        <f t="shared" si="2"/>
        <v>afternoon</v>
      </c>
    </row>
    <row r="84" spans="1:16" ht="15.75" customHeight="1" x14ac:dyDescent="0.35">
      <c r="A84" s="1">
        <v>1083</v>
      </c>
      <c r="B84" s="6">
        <v>45467</v>
      </c>
      <c r="C84" s="1">
        <v>201</v>
      </c>
      <c r="D84" s="1">
        <v>304</v>
      </c>
      <c r="E84" s="1">
        <v>101</v>
      </c>
      <c r="F84" s="1">
        <v>8</v>
      </c>
      <c r="G84" s="15">
        <v>315.15000000000003</v>
      </c>
      <c r="H84" s="15">
        <v>2521.2000000000003</v>
      </c>
      <c r="I84" s="15">
        <v>378.18</v>
      </c>
      <c r="J84" s="1" t="b">
        <v>0</v>
      </c>
      <c r="K84" s="9" t="s">
        <v>102</v>
      </c>
      <c r="L84" s="1">
        <v>2024</v>
      </c>
      <c r="M84" s="1">
        <v>6</v>
      </c>
      <c r="N84" s="1" t="s">
        <v>28</v>
      </c>
      <c r="O84" s="1">
        <v>23</v>
      </c>
      <c r="P84" t="str">
        <f t="shared" si="2"/>
        <v>night</v>
      </c>
    </row>
    <row r="85" spans="1:16" ht="15.75" customHeight="1" x14ac:dyDescent="0.35">
      <c r="A85" s="1">
        <v>1084</v>
      </c>
      <c r="B85" s="6">
        <v>45037</v>
      </c>
      <c r="C85" s="1">
        <v>204</v>
      </c>
      <c r="D85" s="1">
        <v>301</v>
      </c>
      <c r="E85" s="1">
        <v>102</v>
      </c>
      <c r="F85" s="1">
        <v>4</v>
      </c>
      <c r="G85" s="15">
        <v>632.96199999999999</v>
      </c>
      <c r="H85" s="15">
        <v>2531.848</v>
      </c>
      <c r="I85" s="15">
        <v>430.41416000000004</v>
      </c>
      <c r="J85" s="1" t="b">
        <v>0</v>
      </c>
      <c r="K85" s="9" t="s">
        <v>103</v>
      </c>
      <c r="L85" s="1">
        <v>2023</v>
      </c>
      <c r="M85" s="1">
        <v>4</v>
      </c>
      <c r="N85" s="1" t="s">
        <v>26</v>
      </c>
      <c r="O85" s="1">
        <v>16</v>
      </c>
      <c r="P85" t="str">
        <f t="shared" si="2"/>
        <v>afternoon</v>
      </c>
    </row>
    <row r="86" spans="1:16" ht="15.75" customHeight="1" x14ac:dyDescent="0.35">
      <c r="A86" s="1">
        <v>1794</v>
      </c>
      <c r="B86" s="6">
        <v>45566</v>
      </c>
      <c r="C86" s="1">
        <v>203</v>
      </c>
      <c r="D86" s="1">
        <v>303</v>
      </c>
      <c r="E86" s="1">
        <v>101</v>
      </c>
      <c r="F86" s="1">
        <v>8</v>
      </c>
      <c r="G86" s="15">
        <v>648.36199999999997</v>
      </c>
      <c r="H86" s="15">
        <v>5186.8959999999997</v>
      </c>
      <c r="I86" s="15">
        <v>1089.2481599999999</v>
      </c>
      <c r="J86" s="1" t="b">
        <v>0</v>
      </c>
      <c r="K86" s="9" t="s">
        <v>380</v>
      </c>
      <c r="L86" s="1">
        <v>2024</v>
      </c>
      <c r="M86" s="1">
        <v>10</v>
      </c>
      <c r="N86" s="1" t="s">
        <v>31</v>
      </c>
      <c r="O86" s="1">
        <v>23</v>
      </c>
      <c r="P86" t="str">
        <f t="shared" si="2"/>
        <v>night</v>
      </c>
    </row>
    <row r="87" spans="1:16" ht="15.75" customHeight="1" x14ac:dyDescent="0.35">
      <c r="A87" s="1">
        <v>1086</v>
      </c>
      <c r="B87" s="6">
        <v>45520</v>
      </c>
      <c r="C87" s="1">
        <v>201</v>
      </c>
      <c r="D87" s="1">
        <v>301</v>
      </c>
      <c r="E87" s="1">
        <v>103</v>
      </c>
      <c r="F87" s="1">
        <v>10</v>
      </c>
      <c r="G87" s="15">
        <v>280.14800000000002</v>
      </c>
      <c r="H87" s="15">
        <v>2801.4800000000005</v>
      </c>
      <c r="I87" s="15">
        <v>588.31080000000009</v>
      </c>
      <c r="J87" s="1" t="b">
        <v>0</v>
      </c>
      <c r="K87" s="9" t="s">
        <v>105</v>
      </c>
      <c r="L87" s="1">
        <v>2024</v>
      </c>
      <c r="M87" s="1">
        <v>8</v>
      </c>
      <c r="N87" s="1" t="s">
        <v>26</v>
      </c>
      <c r="O87" s="1">
        <v>20</v>
      </c>
      <c r="P87" t="str">
        <f t="shared" si="2"/>
        <v>evening</v>
      </c>
    </row>
    <row r="88" spans="1:16" ht="15.75" customHeight="1" x14ac:dyDescent="0.35">
      <c r="A88" s="1">
        <v>1087</v>
      </c>
      <c r="B88" s="6">
        <v>45032</v>
      </c>
      <c r="C88" s="1">
        <v>203</v>
      </c>
      <c r="D88" s="1">
        <v>301</v>
      </c>
      <c r="E88" s="1">
        <v>104</v>
      </c>
      <c r="F88" s="1">
        <v>9</v>
      </c>
      <c r="G88" s="15">
        <v>497.00200000000001</v>
      </c>
      <c r="H88" s="15">
        <v>4473.018</v>
      </c>
      <c r="I88" s="15">
        <v>1118.2545</v>
      </c>
      <c r="J88" s="1" t="b">
        <v>0</v>
      </c>
      <c r="K88" s="9" t="s">
        <v>106</v>
      </c>
      <c r="L88" s="1">
        <v>2023</v>
      </c>
      <c r="M88" s="1">
        <v>4</v>
      </c>
      <c r="N88" s="1" t="s">
        <v>20</v>
      </c>
      <c r="O88" s="1">
        <v>3</v>
      </c>
      <c r="P88" t="str">
        <f t="shared" si="2"/>
        <v>morning</v>
      </c>
    </row>
    <row r="89" spans="1:16" ht="15.75" customHeight="1" x14ac:dyDescent="0.35">
      <c r="A89" s="1">
        <v>1088</v>
      </c>
      <c r="B89" s="6">
        <v>45435</v>
      </c>
      <c r="C89" s="1">
        <v>203</v>
      </c>
      <c r="D89" s="1">
        <v>303</v>
      </c>
      <c r="E89" s="1">
        <v>101</v>
      </c>
      <c r="F89" s="1">
        <v>8</v>
      </c>
      <c r="G89" s="15">
        <v>194.70000000000002</v>
      </c>
      <c r="H89" s="15">
        <v>1557.6000000000001</v>
      </c>
      <c r="I89" s="15">
        <v>467.28000000000003</v>
      </c>
      <c r="J89" s="1" t="b">
        <v>0</v>
      </c>
      <c r="K89" s="9" t="s">
        <v>107</v>
      </c>
      <c r="L89" s="1">
        <v>2024</v>
      </c>
      <c r="M89" s="1">
        <v>5</v>
      </c>
      <c r="N89" s="1" t="s">
        <v>16</v>
      </c>
      <c r="O89" s="1">
        <v>0</v>
      </c>
      <c r="P89" t="str">
        <f t="shared" si="2"/>
        <v>morning</v>
      </c>
    </row>
    <row r="90" spans="1:16" ht="15.75" customHeight="1" x14ac:dyDescent="0.35">
      <c r="A90" s="1">
        <v>1089</v>
      </c>
      <c r="B90" s="6">
        <v>45422</v>
      </c>
      <c r="C90" s="1">
        <v>205</v>
      </c>
      <c r="D90" s="1">
        <v>305</v>
      </c>
      <c r="E90" s="1">
        <v>102</v>
      </c>
      <c r="F90" s="1">
        <v>6</v>
      </c>
      <c r="G90" s="15">
        <v>204.90800000000002</v>
      </c>
      <c r="H90" s="15">
        <v>1229.4480000000001</v>
      </c>
      <c r="I90" s="15">
        <v>184.41720000000001</v>
      </c>
      <c r="J90" s="1" t="b">
        <v>0</v>
      </c>
      <c r="K90" s="9" t="s">
        <v>108</v>
      </c>
      <c r="L90" s="1">
        <v>2024</v>
      </c>
      <c r="M90" s="1">
        <v>5</v>
      </c>
      <c r="N90" s="1" t="s">
        <v>26</v>
      </c>
      <c r="O90" s="1">
        <v>5</v>
      </c>
      <c r="P90" t="str">
        <f t="shared" si="2"/>
        <v>morning</v>
      </c>
    </row>
    <row r="91" spans="1:16" ht="15.75" customHeight="1" x14ac:dyDescent="0.35">
      <c r="A91" s="1">
        <v>1090</v>
      </c>
      <c r="B91" s="6">
        <v>44972</v>
      </c>
      <c r="C91" s="1">
        <v>201</v>
      </c>
      <c r="D91" s="1">
        <v>305</v>
      </c>
      <c r="E91" s="1">
        <v>102</v>
      </c>
      <c r="F91" s="1">
        <v>4</v>
      </c>
      <c r="G91" s="15">
        <v>108.504</v>
      </c>
      <c r="H91" s="15">
        <v>434.01600000000002</v>
      </c>
      <c r="I91" s="15">
        <v>73.782720000000012</v>
      </c>
      <c r="J91" s="1" t="b">
        <v>0</v>
      </c>
      <c r="K91" s="9" t="s">
        <v>109</v>
      </c>
      <c r="L91" s="1">
        <v>2023</v>
      </c>
      <c r="M91" s="1">
        <v>2</v>
      </c>
      <c r="N91" s="1" t="s">
        <v>18</v>
      </c>
      <c r="O91" s="1">
        <v>2</v>
      </c>
      <c r="P91" t="str">
        <f t="shared" si="2"/>
        <v>morning</v>
      </c>
    </row>
    <row r="92" spans="1:16" ht="15.75" customHeight="1" x14ac:dyDescent="0.35">
      <c r="A92" s="1">
        <v>1091</v>
      </c>
      <c r="B92" s="6">
        <v>44977</v>
      </c>
      <c r="C92" s="1">
        <v>204</v>
      </c>
      <c r="D92" s="1">
        <v>301</v>
      </c>
      <c r="E92" s="1">
        <v>105</v>
      </c>
      <c r="F92" s="1">
        <v>9</v>
      </c>
      <c r="G92" s="15">
        <v>144.91400000000002</v>
      </c>
      <c r="H92" s="15">
        <v>1304.2260000000001</v>
      </c>
      <c r="I92" s="15">
        <v>247.80294000000004</v>
      </c>
      <c r="J92" s="1" t="b">
        <v>0</v>
      </c>
      <c r="K92" s="9" t="s">
        <v>110</v>
      </c>
      <c r="L92" s="1">
        <v>2023</v>
      </c>
      <c r="M92" s="1">
        <v>2</v>
      </c>
      <c r="N92" s="1" t="s">
        <v>28</v>
      </c>
      <c r="O92" s="1">
        <v>4</v>
      </c>
      <c r="P92" t="str">
        <f t="shared" si="2"/>
        <v>morning</v>
      </c>
    </row>
    <row r="93" spans="1:16" ht="15.75" customHeight="1" x14ac:dyDescent="0.35">
      <c r="A93" s="1">
        <v>1092</v>
      </c>
      <c r="B93" s="6">
        <v>45231</v>
      </c>
      <c r="C93" s="1">
        <v>201</v>
      </c>
      <c r="D93" s="1">
        <v>303</v>
      </c>
      <c r="E93" s="1">
        <v>105</v>
      </c>
      <c r="F93" s="1">
        <v>4</v>
      </c>
      <c r="G93" s="15">
        <v>361.85599999999999</v>
      </c>
      <c r="H93" s="15">
        <v>1447.424</v>
      </c>
      <c r="I93" s="15">
        <v>303.95903999999996</v>
      </c>
      <c r="J93" s="1" t="b">
        <v>0</v>
      </c>
      <c r="K93" s="9" t="s">
        <v>111</v>
      </c>
      <c r="L93" s="1">
        <v>2023</v>
      </c>
      <c r="M93" s="1">
        <v>11</v>
      </c>
      <c r="N93" s="1" t="s">
        <v>18</v>
      </c>
      <c r="O93" s="1">
        <v>18</v>
      </c>
      <c r="P93" t="str">
        <f t="shared" si="2"/>
        <v>evening</v>
      </c>
    </row>
    <row r="94" spans="1:16" ht="15.75" customHeight="1" x14ac:dyDescent="0.35">
      <c r="A94" s="1">
        <v>1093</v>
      </c>
      <c r="B94" s="6">
        <v>45394</v>
      </c>
      <c r="C94" s="1">
        <v>205</v>
      </c>
      <c r="D94" s="1">
        <v>304</v>
      </c>
      <c r="E94" s="1">
        <v>105</v>
      </c>
      <c r="F94" s="1">
        <v>9</v>
      </c>
      <c r="G94" s="15">
        <v>603.83400000000006</v>
      </c>
      <c r="H94" s="15">
        <v>5434.5060000000003</v>
      </c>
      <c r="I94" s="15">
        <v>1358.6265000000001</v>
      </c>
      <c r="J94" s="1" t="b">
        <v>0</v>
      </c>
      <c r="K94" s="9" t="s">
        <v>66</v>
      </c>
      <c r="L94" s="1">
        <v>2024</v>
      </c>
      <c r="M94" s="1">
        <v>4</v>
      </c>
      <c r="N94" s="1" t="s">
        <v>26</v>
      </c>
      <c r="O94" s="1">
        <v>4</v>
      </c>
      <c r="P94" t="str">
        <f t="shared" si="2"/>
        <v>morning</v>
      </c>
    </row>
    <row r="95" spans="1:16" ht="15.75" customHeight="1" x14ac:dyDescent="0.35">
      <c r="A95" s="1">
        <v>1094</v>
      </c>
      <c r="B95" s="6">
        <v>45168</v>
      </c>
      <c r="C95" s="1">
        <v>204</v>
      </c>
      <c r="D95" s="1">
        <v>301</v>
      </c>
      <c r="E95" s="1">
        <v>104</v>
      </c>
      <c r="F95" s="1">
        <v>10</v>
      </c>
      <c r="G95" s="15">
        <v>140.66800000000001</v>
      </c>
      <c r="H95" s="15">
        <v>1406.68</v>
      </c>
      <c r="I95" s="15">
        <v>422.00400000000002</v>
      </c>
      <c r="J95" s="1" t="b">
        <v>1</v>
      </c>
      <c r="K95" s="9" t="s">
        <v>112</v>
      </c>
      <c r="L95" s="1">
        <v>2023</v>
      </c>
      <c r="M95" s="1">
        <v>8</v>
      </c>
      <c r="N95" s="1" t="s">
        <v>18</v>
      </c>
      <c r="O95" s="1">
        <v>3</v>
      </c>
      <c r="P95" t="str">
        <f t="shared" si="2"/>
        <v>morning</v>
      </c>
    </row>
    <row r="96" spans="1:16" ht="15.75" customHeight="1" x14ac:dyDescent="0.35">
      <c r="A96" s="1">
        <v>1095</v>
      </c>
      <c r="B96" s="6">
        <v>45105</v>
      </c>
      <c r="C96" s="1">
        <v>203</v>
      </c>
      <c r="D96" s="1">
        <v>305</v>
      </c>
      <c r="E96" s="1">
        <v>102</v>
      </c>
      <c r="F96" s="1">
        <v>5</v>
      </c>
      <c r="G96" s="15">
        <v>600.13800000000015</v>
      </c>
      <c r="H96" s="15">
        <v>3000.6900000000005</v>
      </c>
      <c r="I96" s="15">
        <v>450.10350000000005</v>
      </c>
      <c r="J96" s="1" t="b">
        <v>0</v>
      </c>
      <c r="K96" s="9" t="s">
        <v>113</v>
      </c>
      <c r="L96" s="1">
        <v>2023</v>
      </c>
      <c r="M96" s="1">
        <v>6</v>
      </c>
      <c r="N96" s="1" t="s">
        <v>18</v>
      </c>
      <c r="O96" s="1">
        <v>15</v>
      </c>
      <c r="P96" t="str">
        <f t="shared" si="2"/>
        <v>afternoon</v>
      </c>
    </row>
    <row r="97" spans="1:16" ht="15.75" customHeight="1" x14ac:dyDescent="0.35">
      <c r="A97" s="1">
        <v>1096</v>
      </c>
      <c r="B97" s="6">
        <v>45006</v>
      </c>
      <c r="C97" s="1">
        <v>204</v>
      </c>
      <c r="D97" s="1">
        <v>304</v>
      </c>
      <c r="E97" s="1">
        <v>104</v>
      </c>
      <c r="F97" s="1">
        <v>7</v>
      </c>
      <c r="G97" s="15">
        <v>573.42999999999995</v>
      </c>
      <c r="H97" s="15">
        <v>4014.0099999999998</v>
      </c>
      <c r="I97" s="15">
        <v>682.38170000000002</v>
      </c>
      <c r="J97" s="1" t="b">
        <v>0</v>
      </c>
      <c r="K97" s="9" t="s">
        <v>114</v>
      </c>
      <c r="L97" s="1">
        <v>2023</v>
      </c>
      <c r="M97" s="1">
        <v>3</v>
      </c>
      <c r="N97" s="1" t="s">
        <v>31</v>
      </c>
      <c r="O97" s="1">
        <v>12</v>
      </c>
      <c r="P97" t="str">
        <f t="shared" si="2"/>
        <v>afternoon</v>
      </c>
    </row>
    <row r="98" spans="1:16" ht="15.75" customHeight="1" x14ac:dyDescent="0.35">
      <c r="A98" s="1">
        <v>1097</v>
      </c>
      <c r="B98" s="6">
        <v>44924</v>
      </c>
      <c r="C98" s="1">
        <v>205</v>
      </c>
      <c r="D98" s="1">
        <v>305</v>
      </c>
      <c r="E98" s="1">
        <v>102</v>
      </c>
      <c r="F98" s="1">
        <v>1</v>
      </c>
      <c r="G98" s="15">
        <v>204.226</v>
      </c>
      <c r="H98" s="15">
        <v>204.226</v>
      </c>
      <c r="I98" s="15">
        <v>38.80294</v>
      </c>
      <c r="J98" s="1" t="b">
        <v>0</v>
      </c>
      <c r="K98" s="9" t="s">
        <v>115</v>
      </c>
      <c r="L98" s="1">
        <v>2022</v>
      </c>
      <c r="M98" s="1">
        <v>12</v>
      </c>
      <c r="N98" s="1" t="s">
        <v>16</v>
      </c>
      <c r="O98" s="1">
        <v>20</v>
      </c>
      <c r="P98" t="str">
        <f t="shared" si="2"/>
        <v>evening</v>
      </c>
    </row>
    <row r="99" spans="1:16" ht="15.75" customHeight="1" x14ac:dyDescent="0.35">
      <c r="A99" s="1">
        <v>1098</v>
      </c>
      <c r="B99" s="6">
        <v>44922</v>
      </c>
      <c r="C99" s="1">
        <v>203</v>
      </c>
      <c r="D99" s="1">
        <v>305</v>
      </c>
      <c r="E99" s="1">
        <v>103</v>
      </c>
      <c r="F99" s="1">
        <v>4</v>
      </c>
      <c r="G99" s="15">
        <v>96.690000000000012</v>
      </c>
      <c r="H99" s="15">
        <v>386.76000000000005</v>
      </c>
      <c r="I99" s="15">
        <v>81.219600000000014</v>
      </c>
      <c r="J99" s="1" t="b">
        <v>0</v>
      </c>
      <c r="K99" s="9" t="s">
        <v>56</v>
      </c>
      <c r="L99" s="1">
        <v>2022</v>
      </c>
      <c r="M99" s="1">
        <v>12</v>
      </c>
      <c r="N99" s="1" t="s">
        <v>31</v>
      </c>
      <c r="O99" s="1">
        <v>21</v>
      </c>
      <c r="P99" t="str">
        <f t="shared" si="2"/>
        <v>night</v>
      </c>
    </row>
    <row r="100" spans="1:16" ht="15.75" customHeight="1" x14ac:dyDescent="0.35">
      <c r="A100" s="1">
        <v>1099</v>
      </c>
      <c r="B100" s="6">
        <v>45365</v>
      </c>
      <c r="C100" s="1">
        <v>204</v>
      </c>
      <c r="D100" s="1">
        <v>302</v>
      </c>
      <c r="E100" s="1">
        <v>101</v>
      </c>
      <c r="F100" s="1">
        <v>3</v>
      </c>
      <c r="G100" s="15">
        <v>346.03800000000001</v>
      </c>
      <c r="H100" s="15">
        <v>1038.114</v>
      </c>
      <c r="I100" s="15">
        <v>259.52850000000001</v>
      </c>
      <c r="J100" s="1" t="b">
        <v>1</v>
      </c>
      <c r="K100" s="9" t="s">
        <v>116</v>
      </c>
      <c r="L100" s="1">
        <v>2024</v>
      </c>
      <c r="M100" s="1">
        <v>3</v>
      </c>
      <c r="N100" s="1" t="s">
        <v>16</v>
      </c>
      <c r="O100" s="1">
        <v>1</v>
      </c>
      <c r="P100" t="str">
        <f t="shared" si="2"/>
        <v>morning</v>
      </c>
    </row>
    <row r="101" spans="1:16" ht="15.75" customHeight="1" x14ac:dyDescent="0.35">
      <c r="A101" s="1">
        <v>1100</v>
      </c>
      <c r="B101" s="6">
        <v>44985</v>
      </c>
      <c r="C101" s="1">
        <v>204</v>
      </c>
      <c r="D101" s="1">
        <v>304</v>
      </c>
      <c r="E101" s="1">
        <v>102</v>
      </c>
      <c r="F101" s="1">
        <v>2</v>
      </c>
      <c r="G101" s="15">
        <v>374.39600000000007</v>
      </c>
      <c r="H101" s="15">
        <v>748.79200000000014</v>
      </c>
      <c r="I101" s="15">
        <v>224.63760000000005</v>
      </c>
      <c r="J101" s="1" t="b">
        <v>0</v>
      </c>
      <c r="K101" s="9" t="s">
        <v>117</v>
      </c>
      <c r="L101" s="1">
        <v>2023</v>
      </c>
      <c r="M101" s="1">
        <v>2</v>
      </c>
      <c r="N101" s="1" t="s">
        <v>31</v>
      </c>
      <c r="O101" s="1">
        <v>6</v>
      </c>
      <c r="P101" t="str">
        <f t="shared" si="2"/>
        <v>morning</v>
      </c>
    </row>
    <row r="102" spans="1:16" ht="15.75" customHeight="1" x14ac:dyDescent="0.35">
      <c r="A102" s="1">
        <v>1101</v>
      </c>
      <c r="B102" s="6">
        <v>45050</v>
      </c>
      <c r="C102" s="1">
        <v>201</v>
      </c>
      <c r="D102" s="1">
        <v>304</v>
      </c>
      <c r="E102" s="1">
        <v>101</v>
      </c>
      <c r="F102" s="1">
        <v>5</v>
      </c>
      <c r="G102" s="15">
        <v>99.308000000000007</v>
      </c>
      <c r="H102" s="15">
        <v>496.54</v>
      </c>
      <c r="I102" s="15">
        <v>74.480999999999995</v>
      </c>
      <c r="J102" s="1" t="b">
        <v>0</v>
      </c>
      <c r="K102" s="9" t="s">
        <v>118</v>
      </c>
      <c r="L102" s="1">
        <v>2023</v>
      </c>
      <c r="M102" s="1">
        <v>5</v>
      </c>
      <c r="N102" s="1" t="s">
        <v>16</v>
      </c>
      <c r="O102" s="1">
        <v>2</v>
      </c>
      <c r="P102" t="str">
        <f t="shared" si="2"/>
        <v>morning</v>
      </c>
    </row>
    <row r="103" spans="1:16" ht="15.75" customHeight="1" x14ac:dyDescent="0.35">
      <c r="A103" s="1">
        <v>1102</v>
      </c>
      <c r="B103" s="6">
        <v>45121</v>
      </c>
      <c r="C103" s="1">
        <v>203</v>
      </c>
      <c r="D103" s="1">
        <v>305</v>
      </c>
      <c r="E103" s="1">
        <v>104</v>
      </c>
      <c r="F103" s="1">
        <v>9</v>
      </c>
      <c r="G103" s="15">
        <v>525.22800000000007</v>
      </c>
      <c r="H103" s="15">
        <v>4727.0520000000006</v>
      </c>
      <c r="I103" s="15">
        <v>803.59884000000011</v>
      </c>
      <c r="J103" s="1" t="b">
        <v>1</v>
      </c>
      <c r="K103" s="9" t="s">
        <v>119</v>
      </c>
      <c r="L103" s="1">
        <v>2023</v>
      </c>
      <c r="M103" s="1">
        <v>7</v>
      </c>
      <c r="N103" s="1" t="s">
        <v>26</v>
      </c>
      <c r="O103" s="1">
        <v>3</v>
      </c>
      <c r="P103" t="str">
        <f t="shared" si="2"/>
        <v>morning</v>
      </c>
    </row>
    <row r="104" spans="1:16" ht="15.75" customHeight="1" x14ac:dyDescent="0.35">
      <c r="A104" s="1">
        <v>1103</v>
      </c>
      <c r="B104" s="6">
        <v>44894</v>
      </c>
      <c r="C104" s="1">
        <v>204</v>
      </c>
      <c r="D104" s="1">
        <v>303</v>
      </c>
      <c r="E104" s="1">
        <v>102</v>
      </c>
      <c r="F104" s="1">
        <v>7</v>
      </c>
      <c r="G104" s="15">
        <v>112.068</v>
      </c>
      <c r="H104" s="15">
        <v>784.476</v>
      </c>
      <c r="I104" s="15">
        <v>149.05044000000001</v>
      </c>
      <c r="J104" s="1" t="b">
        <v>0</v>
      </c>
      <c r="K104" s="9" t="s">
        <v>120</v>
      </c>
      <c r="L104" s="1">
        <v>2022</v>
      </c>
      <c r="M104" s="1">
        <v>11</v>
      </c>
      <c r="N104" s="1" t="s">
        <v>31</v>
      </c>
      <c r="O104" s="1">
        <v>5</v>
      </c>
      <c r="P104" t="str">
        <f t="shared" si="2"/>
        <v>morning</v>
      </c>
    </row>
    <row r="105" spans="1:16" ht="15.75" customHeight="1" x14ac:dyDescent="0.35">
      <c r="A105" s="1">
        <v>1104</v>
      </c>
      <c r="B105" s="6">
        <v>44947</v>
      </c>
      <c r="C105" s="1">
        <v>202</v>
      </c>
      <c r="D105" s="1">
        <v>302</v>
      </c>
      <c r="E105" s="1">
        <v>105</v>
      </c>
      <c r="F105" s="1">
        <v>1</v>
      </c>
      <c r="G105" s="15">
        <v>481.71200000000005</v>
      </c>
      <c r="H105" s="15">
        <v>481.71200000000005</v>
      </c>
      <c r="I105" s="15">
        <v>101.15952</v>
      </c>
      <c r="J105" s="1" t="b">
        <v>0</v>
      </c>
      <c r="K105" s="9" t="s">
        <v>54</v>
      </c>
      <c r="L105" s="1">
        <v>2023</v>
      </c>
      <c r="M105" s="1">
        <v>1</v>
      </c>
      <c r="N105" s="1" t="s">
        <v>22</v>
      </c>
      <c r="O105" s="1">
        <v>21</v>
      </c>
      <c r="P105" t="str">
        <f t="shared" si="2"/>
        <v>night</v>
      </c>
    </row>
    <row r="106" spans="1:16" ht="15.75" customHeight="1" x14ac:dyDescent="0.35">
      <c r="A106" s="1">
        <v>1105</v>
      </c>
      <c r="B106" s="6">
        <v>45202</v>
      </c>
      <c r="C106" s="1">
        <v>202</v>
      </c>
      <c r="D106" s="1">
        <v>304</v>
      </c>
      <c r="E106" s="1">
        <v>105</v>
      </c>
      <c r="F106" s="1">
        <v>8</v>
      </c>
      <c r="G106" s="15">
        <v>212.65200000000002</v>
      </c>
      <c r="H106" s="15">
        <v>1701.2160000000001</v>
      </c>
      <c r="I106" s="15">
        <v>425.30400000000003</v>
      </c>
      <c r="J106" s="1" t="b">
        <v>1</v>
      </c>
      <c r="K106" s="9" t="s">
        <v>121</v>
      </c>
      <c r="L106" s="1">
        <v>2023</v>
      </c>
      <c r="M106" s="1">
        <v>10</v>
      </c>
      <c r="N106" s="1" t="s">
        <v>31</v>
      </c>
      <c r="O106" s="1">
        <v>9</v>
      </c>
      <c r="P106" t="str">
        <f t="shared" si="2"/>
        <v>morning</v>
      </c>
    </row>
    <row r="107" spans="1:16" ht="15.75" customHeight="1" x14ac:dyDescent="0.35">
      <c r="A107" s="1">
        <v>1106</v>
      </c>
      <c r="B107" s="6">
        <v>45339</v>
      </c>
      <c r="C107" s="1">
        <v>204</v>
      </c>
      <c r="D107" s="1">
        <v>304</v>
      </c>
      <c r="E107" s="1">
        <v>102</v>
      </c>
      <c r="F107" s="1">
        <v>3</v>
      </c>
      <c r="G107" s="15">
        <v>426.95400000000001</v>
      </c>
      <c r="H107" s="15">
        <v>1280.8620000000001</v>
      </c>
      <c r="I107" s="15">
        <v>384.2586</v>
      </c>
      <c r="J107" s="1" t="b">
        <v>1</v>
      </c>
      <c r="K107" s="9" t="s">
        <v>112</v>
      </c>
      <c r="L107" s="1">
        <v>2024</v>
      </c>
      <c r="M107" s="1">
        <v>2</v>
      </c>
      <c r="N107" s="1" t="s">
        <v>22</v>
      </c>
      <c r="O107" s="1">
        <v>3</v>
      </c>
      <c r="P107" t="str">
        <f t="shared" si="2"/>
        <v>morning</v>
      </c>
    </row>
    <row r="108" spans="1:16" ht="15.75" customHeight="1" x14ac:dyDescent="0.35">
      <c r="A108" s="1">
        <v>1107</v>
      </c>
      <c r="B108" s="6">
        <v>45032</v>
      </c>
      <c r="C108" s="1">
        <v>205</v>
      </c>
      <c r="D108" s="1">
        <v>305</v>
      </c>
      <c r="E108" s="1">
        <v>102</v>
      </c>
      <c r="F108" s="1">
        <v>9</v>
      </c>
      <c r="G108" s="15">
        <v>582.49400000000003</v>
      </c>
      <c r="H108" s="15">
        <v>5242.4459999999999</v>
      </c>
      <c r="I108" s="15">
        <v>786.36689999999999</v>
      </c>
      <c r="J108" s="1" t="b">
        <v>0</v>
      </c>
      <c r="K108" s="9" t="s">
        <v>122</v>
      </c>
      <c r="L108" s="1">
        <v>2023</v>
      </c>
      <c r="M108" s="1">
        <v>4</v>
      </c>
      <c r="N108" s="1" t="s">
        <v>20</v>
      </c>
      <c r="O108" s="1">
        <v>10</v>
      </c>
      <c r="P108" t="str">
        <f t="shared" si="2"/>
        <v>morning</v>
      </c>
    </row>
    <row r="109" spans="1:16" ht="15.75" customHeight="1" x14ac:dyDescent="0.35">
      <c r="A109" s="1">
        <v>1108</v>
      </c>
      <c r="B109" s="6">
        <v>44930</v>
      </c>
      <c r="C109" s="1">
        <v>201</v>
      </c>
      <c r="D109" s="1">
        <v>301</v>
      </c>
      <c r="E109" s="1">
        <v>103</v>
      </c>
      <c r="F109" s="1">
        <v>3</v>
      </c>
      <c r="G109" s="15">
        <v>225.74200000000002</v>
      </c>
      <c r="H109" s="15">
        <v>677.22600000000011</v>
      </c>
      <c r="I109" s="15">
        <v>115.12842000000003</v>
      </c>
      <c r="J109" s="1" t="b">
        <v>0</v>
      </c>
      <c r="K109" s="9" t="s">
        <v>123</v>
      </c>
      <c r="L109" s="1">
        <v>2023</v>
      </c>
      <c r="M109" s="1">
        <v>1</v>
      </c>
      <c r="N109" s="1" t="s">
        <v>18</v>
      </c>
      <c r="O109" s="1">
        <v>2</v>
      </c>
      <c r="P109" t="str">
        <f t="shared" si="2"/>
        <v>morning</v>
      </c>
    </row>
    <row r="110" spans="1:16" ht="15.75" customHeight="1" x14ac:dyDescent="0.35">
      <c r="A110" s="1">
        <v>1468</v>
      </c>
      <c r="B110" s="6">
        <v>45567</v>
      </c>
      <c r="C110" s="1">
        <v>201</v>
      </c>
      <c r="D110" s="1">
        <v>305</v>
      </c>
      <c r="E110" s="1">
        <v>103</v>
      </c>
      <c r="F110" s="1">
        <v>10</v>
      </c>
      <c r="G110" s="15">
        <v>616.66000000000008</v>
      </c>
      <c r="H110" s="15">
        <v>6166.6</v>
      </c>
      <c r="I110" s="15">
        <v>1048.3220000000001</v>
      </c>
      <c r="J110" s="1" t="b">
        <v>1</v>
      </c>
      <c r="K110" s="9" t="s">
        <v>421</v>
      </c>
      <c r="L110" s="1">
        <v>2024</v>
      </c>
      <c r="M110" s="1">
        <v>10</v>
      </c>
      <c r="N110" s="1" t="s">
        <v>18</v>
      </c>
      <c r="O110" s="1">
        <v>5</v>
      </c>
      <c r="P110" t="str">
        <f t="shared" si="2"/>
        <v>morning</v>
      </c>
    </row>
    <row r="111" spans="1:16" ht="15.75" customHeight="1" x14ac:dyDescent="0.35">
      <c r="A111" s="1">
        <v>1110</v>
      </c>
      <c r="B111" s="6">
        <v>45410</v>
      </c>
      <c r="C111" s="1">
        <v>201</v>
      </c>
      <c r="D111" s="1">
        <v>301</v>
      </c>
      <c r="E111" s="1">
        <v>103</v>
      </c>
      <c r="F111" s="1">
        <v>2</v>
      </c>
      <c r="G111" s="15">
        <v>245.58600000000001</v>
      </c>
      <c r="H111" s="15">
        <v>491.17200000000003</v>
      </c>
      <c r="I111" s="15">
        <v>103.14612</v>
      </c>
      <c r="J111" s="1" t="b">
        <v>0</v>
      </c>
      <c r="K111" s="9" t="s">
        <v>125</v>
      </c>
      <c r="L111" s="1">
        <v>2024</v>
      </c>
      <c r="M111" s="1">
        <v>4</v>
      </c>
      <c r="N111" s="1" t="s">
        <v>20</v>
      </c>
      <c r="O111" s="1">
        <v>11</v>
      </c>
      <c r="P111" t="str">
        <f t="shared" si="2"/>
        <v>morning</v>
      </c>
    </row>
    <row r="112" spans="1:16" ht="15.75" customHeight="1" x14ac:dyDescent="0.35">
      <c r="A112" s="1">
        <v>1111</v>
      </c>
      <c r="B112" s="6">
        <v>45324</v>
      </c>
      <c r="C112" s="1">
        <v>201</v>
      </c>
      <c r="D112" s="1">
        <v>305</v>
      </c>
      <c r="E112" s="1">
        <v>104</v>
      </c>
      <c r="F112" s="1">
        <v>1</v>
      </c>
      <c r="G112" s="15">
        <v>188.76000000000002</v>
      </c>
      <c r="H112" s="15">
        <v>188.76000000000002</v>
      </c>
      <c r="I112" s="15">
        <v>47.190000000000005</v>
      </c>
      <c r="J112" s="1" t="b">
        <v>0</v>
      </c>
      <c r="K112" s="9" t="s">
        <v>126</v>
      </c>
      <c r="L112" s="1">
        <v>2024</v>
      </c>
      <c r="M112" s="1">
        <v>2</v>
      </c>
      <c r="N112" s="1" t="s">
        <v>26</v>
      </c>
      <c r="O112" s="1">
        <v>15</v>
      </c>
      <c r="P112" t="str">
        <f t="shared" si="2"/>
        <v>afternoon</v>
      </c>
    </row>
    <row r="113" spans="1:16" ht="15.75" customHeight="1" x14ac:dyDescent="0.35">
      <c r="A113" s="1">
        <v>1112</v>
      </c>
      <c r="B113" s="6">
        <v>44978</v>
      </c>
      <c r="C113" s="1">
        <v>205</v>
      </c>
      <c r="D113" s="1">
        <v>302</v>
      </c>
      <c r="E113" s="1">
        <v>102</v>
      </c>
      <c r="F113" s="1">
        <v>2</v>
      </c>
      <c r="G113" s="15">
        <v>312.31200000000007</v>
      </c>
      <c r="H113" s="15">
        <v>624.62400000000014</v>
      </c>
      <c r="I113" s="15">
        <v>187.38720000000004</v>
      </c>
      <c r="J113" s="1" t="b">
        <v>0</v>
      </c>
      <c r="K113" s="9" t="s">
        <v>127</v>
      </c>
      <c r="L113" s="1">
        <v>2023</v>
      </c>
      <c r="M113" s="1">
        <v>2</v>
      </c>
      <c r="N113" s="1" t="s">
        <v>31</v>
      </c>
      <c r="O113" s="1">
        <v>18</v>
      </c>
      <c r="P113" t="str">
        <f t="shared" si="2"/>
        <v>evening</v>
      </c>
    </row>
    <row r="114" spans="1:16" ht="15.75" customHeight="1" x14ac:dyDescent="0.35">
      <c r="A114" s="1">
        <v>1113</v>
      </c>
      <c r="B114" s="6">
        <v>45175</v>
      </c>
      <c r="C114" s="1">
        <v>203</v>
      </c>
      <c r="D114" s="1">
        <v>305</v>
      </c>
      <c r="E114" s="1">
        <v>102</v>
      </c>
      <c r="F114" s="1">
        <v>8</v>
      </c>
      <c r="G114" s="15">
        <v>259.05</v>
      </c>
      <c r="H114" s="15">
        <v>2072.4</v>
      </c>
      <c r="I114" s="15">
        <v>310.86</v>
      </c>
      <c r="J114" s="1" t="b">
        <v>1</v>
      </c>
      <c r="K114" s="9" t="s">
        <v>128</v>
      </c>
      <c r="L114" s="1">
        <v>2023</v>
      </c>
      <c r="M114" s="1">
        <v>9</v>
      </c>
      <c r="N114" s="1" t="s">
        <v>18</v>
      </c>
      <c r="O114" s="1">
        <v>11</v>
      </c>
      <c r="P114" t="str">
        <f t="shared" si="2"/>
        <v>morning</v>
      </c>
    </row>
    <row r="115" spans="1:16" ht="15.75" customHeight="1" x14ac:dyDescent="0.35">
      <c r="A115" s="1">
        <v>1114</v>
      </c>
      <c r="B115" s="6">
        <v>45070</v>
      </c>
      <c r="C115" s="1">
        <v>201</v>
      </c>
      <c r="D115" s="1">
        <v>302</v>
      </c>
      <c r="E115" s="1">
        <v>105</v>
      </c>
      <c r="F115" s="1">
        <v>5</v>
      </c>
      <c r="G115" s="15">
        <v>232.71600000000001</v>
      </c>
      <c r="H115" s="15">
        <v>1163.58</v>
      </c>
      <c r="I115" s="15">
        <v>197.80860000000001</v>
      </c>
      <c r="J115" s="1" t="b">
        <v>0</v>
      </c>
      <c r="K115" s="9" t="s">
        <v>129</v>
      </c>
      <c r="L115" s="1">
        <v>2023</v>
      </c>
      <c r="M115" s="1">
        <v>5</v>
      </c>
      <c r="N115" s="1" t="s">
        <v>18</v>
      </c>
      <c r="O115" s="1">
        <v>13</v>
      </c>
      <c r="P115" t="str">
        <f t="shared" si="2"/>
        <v>afternoon</v>
      </c>
    </row>
    <row r="116" spans="1:16" ht="15.75" customHeight="1" x14ac:dyDescent="0.35">
      <c r="A116" s="1">
        <v>1115</v>
      </c>
      <c r="B116" s="6">
        <v>45324</v>
      </c>
      <c r="C116" s="1">
        <v>203</v>
      </c>
      <c r="D116" s="1">
        <v>305</v>
      </c>
      <c r="E116" s="1">
        <v>105</v>
      </c>
      <c r="F116" s="1">
        <v>9</v>
      </c>
      <c r="G116" s="15">
        <v>375.12200000000001</v>
      </c>
      <c r="H116" s="15">
        <v>3376.098</v>
      </c>
      <c r="I116" s="15">
        <v>641.45862</v>
      </c>
      <c r="J116" s="1" t="b">
        <v>0</v>
      </c>
      <c r="K116" s="9" t="s">
        <v>130</v>
      </c>
      <c r="L116" s="1">
        <v>2024</v>
      </c>
      <c r="M116" s="1">
        <v>2</v>
      </c>
      <c r="N116" s="1" t="s">
        <v>26</v>
      </c>
      <c r="O116" s="1">
        <v>16</v>
      </c>
      <c r="P116" t="str">
        <f t="shared" si="2"/>
        <v>afternoon</v>
      </c>
    </row>
    <row r="117" spans="1:16" ht="15.75" customHeight="1" x14ac:dyDescent="0.35">
      <c r="A117" s="1">
        <v>1116</v>
      </c>
      <c r="B117" s="6">
        <v>45076</v>
      </c>
      <c r="C117" s="1">
        <v>202</v>
      </c>
      <c r="D117" s="1">
        <v>303</v>
      </c>
      <c r="E117" s="1">
        <v>105</v>
      </c>
      <c r="F117" s="1">
        <v>3</v>
      </c>
      <c r="G117" s="15">
        <v>313.74200000000008</v>
      </c>
      <c r="H117" s="15">
        <v>941.22600000000023</v>
      </c>
      <c r="I117" s="15">
        <v>197.65746000000004</v>
      </c>
      <c r="J117" s="1" t="b">
        <v>0</v>
      </c>
      <c r="K117" s="9" t="s">
        <v>131</v>
      </c>
      <c r="L117" s="1">
        <v>2023</v>
      </c>
      <c r="M117" s="1">
        <v>5</v>
      </c>
      <c r="N117" s="1" t="s">
        <v>31</v>
      </c>
      <c r="O117" s="1">
        <v>17</v>
      </c>
      <c r="P117" t="str">
        <f t="shared" si="2"/>
        <v>afternoon</v>
      </c>
    </row>
    <row r="118" spans="1:16" ht="15.75" customHeight="1" x14ac:dyDescent="0.35">
      <c r="A118" s="1">
        <v>1117</v>
      </c>
      <c r="B118" s="6">
        <v>45499</v>
      </c>
      <c r="C118" s="1">
        <v>205</v>
      </c>
      <c r="D118" s="1">
        <v>302</v>
      </c>
      <c r="E118" s="1">
        <v>101</v>
      </c>
      <c r="F118" s="1">
        <v>6</v>
      </c>
      <c r="G118" s="15">
        <v>390.14800000000002</v>
      </c>
      <c r="H118" s="15">
        <v>2340.8879999999999</v>
      </c>
      <c r="I118" s="15">
        <v>585.22199999999998</v>
      </c>
      <c r="J118" s="1" t="b">
        <v>0</v>
      </c>
      <c r="K118" s="9" t="s">
        <v>132</v>
      </c>
      <c r="L118" s="1">
        <v>2024</v>
      </c>
      <c r="M118" s="1">
        <v>7</v>
      </c>
      <c r="N118" s="1" t="s">
        <v>26</v>
      </c>
      <c r="O118" s="1">
        <v>9</v>
      </c>
      <c r="P118" t="str">
        <f t="shared" si="2"/>
        <v>morning</v>
      </c>
    </row>
    <row r="119" spans="1:16" ht="15.75" customHeight="1" x14ac:dyDescent="0.35">
      <c r="A119" s="1">
        <v>1118</v>
      </c>
      <c r="B119" s="6">
        <v>45071</v>
      </c>
      <c r="C119" s="1">
        <v>205</v>
      </c>
      <c r="D119" s="1">
        <v>301</v>
      </c>
      <c r="E119" s="1">
        <v>104</v>
      </c>
      <c r="F119" s="1">
        <v>8</v>
      </c>
      <c r="G119" s="15">
        <v>623.30400000000009</v>
      </c>
      <c r="H119" s="15">
        <v>4986.4320000000007</v>
      </c>
      <c r="I119" s="15">
        <v>1495.9296000000002</v>
      </c>
      <c r="J119" s="1" t="b">
        <v>0</v>
      </c>
      <c r="K119" s="9" t="s">
        <v>47</v>
      </c>
      <c r="L119" s="1">
        <v>2023</v>
      </c>
      <c r="M119" s="1">
        <v>5</v>
      </c>
      <c r="N119" s="1" t="s">
        <v>16</v>
      </c>
      <c r="O119" s="1">
        <v>14</v>
      </c>
      <c r="P119" t="str">
        <f t="shared" si="2"/>
        <v>afternoon</v>
      </c>
    </row>
    <row r="120" spans="1:16" ht="15.75" customHeight="1" x14ac:dyDescent="0.35">
      <c r="A120" s="1">
        <v>1119</v>
      </c>
      <c r="B120" s="6">
        <v>44962</v>
      </c>
      <c r="C120" s="1">
        <v>205</v>
      </c>
      <c r="D120" s="1">
        <v>304</v>
      </c>
      <c r="E120" s="1">
        <v>104</v>
      </c>
      <c r="F120" s="1">
        <v>2</v>
      </c>
      <c r="G120" s="15">
        <v>643.72000000000014</v>
      </c>
      <c r="H120" s="15">
        <v>1287.4400000000003</v>
      </c>
      <c r="I120" s="15">
        <v>193.11600000000004</v>
      </c>
      <c r="J120" s="1" t="b">
        <v>0</v>
      </c>
      <c r="K120" s="9" t="s">
        <v>133</v>
      </c>
      <c r="L120" s="1">
        <v>2023</v>
      </c>
      <c r="M120" s="1">
        <v>2</v>
      </c>
      <c r="N120" s="1" t="s">
        <v>20</v>
      </c>
      <c r="O120" s="1">
        <v>11</v>
      </c>
      <c r="P120" t="str">
        <f t="shared" si="2"/>
        <v>morning</v>
      </c>
    </row>
    <row r="121" spans="1:16" ht="15.75" customHeight="1" x14ac:dyDescent="0.35">
      <c r="A121" s="1">
        <v>1120</v>
      </c>
      <c r="B121" s="6">
        <v>45338</v>
      </c>
      <c r="C121" s="1">
        <v>203</v>
      </c>
      <c r="D121" s="1">
        <v>301</v>
      </c>
      <c r="E121" s="1">
        <v>105</v>
      </c>
      <c r="F121" s="1">
        <v>3</v>
      </c>
      <c r="G121" s="15">
        <v>458.72200000000004</v>
      </c>
      <c r="H121" s="15">
        <v>1376.1660000000002</v>
      </c>
      <c r="I121" s="15">
        <v>233.94822000000005</v>
      </c>
      <c r="J121" s="1" t="b">
        <v>0</v>
      </c>
      <c r="K121" s="9" t="s">
        <v>134</v>
      </c>
      <c r="L121" s="1">
        <v>2024</v>
      </c>
      <c r="M121" s="1">
        <v>2</v>
      </c>
      <c r="N121" s="1" t="s">
        <v>26</v>
      </c>
      <c r="O121" s="1">
        <v>23</v>
      </c>
      <c r="P121" t="str">
        <f t="shared" si="2"/>
        <v>night</v>
      </c>
    </row>
    <row r="122" spans="1:16" ht="15.75" customHeight="1" x14ac:dyDescent="0.35">
      <c r="A122" s="1">
        <v>1121</v>
      </c>
      <c r="B122" s="6">
        <v>45416</v>
      </c>
      <c r="C122" s="1">
        <v>201</v>
      </c>
      <c r="D122" s="1">
        <v>303</v>
      </c>
      <c r="E122" s="1">
        <v>105</v>
      </c>
      <c r="F122" s="1">
        <v>1</v>
      </c>
      <c r="G122" s="15">
        <v>502.48000000000008</v>
      </c>
      <c r="H122" s="15">
        <v>502.48000000000008</v>
      </c>
      <c r="I122" s="15">
        <v>95.47120000000001</v>
      </c>
      <c r="J122" s="1" t="b">
        <v>1</v>
      </c>
      <c r="K122" s="9" t="s">
        <v>135</v>
      </c>
      <c r="L122" s="1">
        <v>2024</v>
      </c>
      <c r="M122" s="1">
        <v>5</v>
      </c>
      <c r="N122" s="1" t="s">
        <v>22</v>
      </c>
      <c r="O122" s="1">
        <v>0</v>
      </c>
      <c r="P122" t="str">
        <f t="shared" si="2"/>
        <v>morning</v>
      </c>
    </row>
    <row r="123" spans="1:16" ht="15.75" customHeight="1" x14ac:dyDescent="0.35">
      <c r="A123" s="1">
        <v>1122</v>
      </c>
      <c r="B123" s="6">
        <v>44963</v>
      </c>
      <c r="C123" s="1">
        <v>203</v>
      </c>
      <c r="D123" s="1">
        <v>305</v>
      </c>
      <c r="E123" s="1">
        <v>102</v>
      </c>
      <c r="F123" s="1">
        <v>7</v>
      </c>
      <c r="G123" s="15">
        <v>408.84800000000001</v>
      </c>
      <c r="H123" s="15">
        <v>2861.9360000000001</v>
      </c>
      <c r="I123" s="15">
        <v>601.00656000000004</v>
      </c>
      <c r="J123" s="1" t="b">
        <v>0</v>
      </c>
      <c r="K123" s="9" t="s">
        <v>136</v>
      </c>
      <c r="L123" s="1">
        <v>2023</v>
      </c>
      <c r="M123" s="1">
        <v>2</v>
      </c>
      <c r="N123" s="1" t="s">
        <v>28</v>
      </c>
      <c r="O123" s="1">
        <v>0</v>
      </c>
      <c r="P123" t="str">
        <f t="shared" si="2"/>
        <v>morning</v>
      </c>
    </row>
    <row r="124" spans="1:16" ht="15.75" customHeight="1" x14ac:dyDescent="0.35">
      <c r="A124" s="1">
        <v>1123</v>
      </c>
      <c r="B124" s="6">
        <v>45269</v>
      </c>
      <c r="C124" s="1">
        <v>204</v>
      </c>
      <c r="D124" s="1">
        <v>303</v>
      </c>
      <c r="E124" s="1">
        <v>105</v>
      </c>
      <c r="F124" s="1">
        <v>4</v>
      </c>
      <c r="G124" s="15">
        <v>154.04400000000001</v>
      </c>
      <c r="H124" s="15">
        <v>616.17600000000004</v>
      </c>
      <c r="I124" s="15">
        <v>154.04400000000001</v>
      </c>
      <c r="J124" s="1" t="b">
        <v>0</v>
      </c>
      <c r="K124" s="9" t="s">
        <v>137</v>
      </c>
      <c r="L124" s="1">
        <v>2023</v>
      </c>
      <c r="M124" s="1">
        <v>12</v>
      </c>
      <c r="N124" s="1" t="s">
        <v>22</v>
      </c>
      <c r="O124" s="1">
        <v>19</v>
      </c>
      <c r="P124" t="str">
        <f t="shared" si="2"/>
        <v>evening</v>
      </c>
    </row>
    <row r="125" spans="1:16" ht="15.75" customHeight="1" x14ac:dyDescent="0.35">
      <c r="A125" s="1">
        <v>1124</v>
      </c>
      <c r="B125" s="6">
        <v>45176</v>
      </c>
      <c r="C125" s="1">
        <v>202</v>
      </c>
      <c r="D125" s="1">
        <v>304</v>
      </c>
      <c r="E125" s="1">
        <v>102</v>
      </c>
      <c r="F125" s="1">
        <v>7</v>
      </c>
      <c r="G125" s="15">
        <v>401.25799999999998</v>
      </c>
      <c r="H125" s="15">
        <v>2808.806</v>
      </c>
      <c r="I125" s="15">
        <v>842.64179999999999</v>
      </c>
      <c r="J125" s="1" t="b">
        <v>0</v>
      </c>
      <c r="K125" s="9" t="s">
        <v>138</v>
      </c>
      <c r="L125" s="1">
        <v>2023</v>
      </c>
      <c r="M125" s="1">
        <v>9</v>
      </c>
      <c r="N125" s="1" t="s">
        <v>16</v>
      </c>
      <c r="O125" s="1">
        <v>14</v>
      </c>
      <c r="P125" t="str">
        <f t="shared" si="2"/>
        <v>afternoon</v>
      </c>
    </row>
    <row r="126" spans="1:16" ht="15.75" customHeight="1" x14ac:dyDescent="0.35">
      <c r="A126" s="1">
        <v>1125</v>
      </c>
      <c r="B126" s="6">
        <v>44922</v>
      </c>
      <c r="C126" s="1">
        <v>202</v>
      </c>
      <c r="D126" s="1">
        <v>302</v>
      </c>
      <c r="E126" s="1">
        <v>104</v>
      </c>
      <c r="F126" s="1">
        <v>3</v>
      </c>
      <c r="G126" s="15">
        <v>377.12400000000002</v>
      </c>
      <c r="H126" s="15">
        <v>1131.3720000000001</v>
      </c>
      <c r="I126" s="15">
        <v>169.70580000000001</v>
      </c>
      <c r="J126" s="1" t="b">
        <v>0</v>
      </c>
      <c r="K126" s="9" t="s">
        <v>139</v>
      </c>
      <c r="L126" s="1">
        <v>2022</v>
      </c>
      <c r="M126" s="1">
        <v>12</v>
      </c>
      <c r="N126" s="1" t="s">
        <v>31</v>
      </c>
      <c r="O126" s="1">
        <v>13</v>
      </c>
      <c r="P126" t="str">
        <f t="shared" si="2"/>
        <v>afternoon</v>
      </c>
    </row>
    <row r="127" spans="1:16" ht="15.75" customHeight="1" x14ac:dyDescent="0.35">
      <c r="A127" s="1">
        <v>1126</v>
      </c>
      <c r="B127" s="6">
        <v>45004</v>
      </c>
      <c r="C127" s="1">
        <v>202</v>
      </c>
      <c r="D127" s="1">
        <v>303</v>
      </c>
      <c r="E127" s="1">
        <v>102</v>
      </c>
      <c r="F127" s="1">
        <v>10</v>
      </c>
      <c r="G127" s="15">
        <v>610.17000000000007</v>
      </c>
      <c r="H127" s="15">
        <v>6101.7000000000007</v>
      </c>
      <c r="I127" s="15">
        <v>1037.2890000000002</v>
      </c>
      <c r="J127" s="1" t="b">
        <v>1</v>
      </c>
      <c r="K127" s="9" t="s">
        <v>140</v>
      </c>
      <c r="L127" s="1">
        <v>2023</v>
      </c>
      <c r="M127" s="1">
        <v>3</v>
      </c>
      <c r="N127" s="1" t="s">
        <v>20</v>
      </c>
      <c r="O127" s="1">
        <v>22</v>
      </c>
      <c r="P127" t="str">
        <f t="shared" si="2"/>
        <v>night</v>
      </c>
    </row>
    <row r="128" spans="1:16" ht="15.75" customHeight="1" x14ac:dyDescent="0.35">
      <c r="A128" s="1">
        <v>1127</v>
      </c>
      <c r="B128" s="6">
        <v>45033</v>
      </c>
      <c r="C128" s="1">
        <v>205</v>
      </c>
      <c r="D128" s="1">
        <v>304</v>
      </c>
      <c r="E128" s="1">
        <v>104</v>
      </c>
      <c r="F128" s="1">
        <v>6</v>
      </c>
      <c r="G128" s="15">
        <v>594.154</v>
      </c>
      <c r="H128" s="15">
        <v>3564.924</v>
      </c>
      <c r="I128" s="15">
        <v>677.33555999999999</v>
      </c>
      <c r="J128" s="1" t="b">
        <v>0</v>
      </c>
      <c r="K128" s="9" t="s">
        <v>141</v>
      </c>
      <c r="L128" s="1">
        <v>2023</v>
      </c>
      <c r="M128" s="1">
        <v>4</v>
      </c>
      <c r="N128" s="1" t="s">
        <v>28</v>
      </c>
      <c r="O128" s="1">
        <v>1</v>
      </c>
      <c r="P128" t="str">
        <f t="shared" si="2"/>
        <v>morning</v>
      </c>
    </row>
    <row r="129" spans="1:16" ht="15.75" customHeight="1" x14ac:dyDescent="0.35">
      <c r="A129" s="1">
        <v>1128</v>
      </c>
      <c r="B129" s="6">
        <v>45065</v>
      </c>
      <c r="C129" s="1">
        <v>202</v>
      </c>
      <c r="D129" s="1">
        <v>304</v>
      </c>
      <c r="E129" s="1">
        <v>105</v>
      </c>
      <c r="F129" s="1">
        <v>8</v>
      </c>
      <c r="G129" s="15">
        <v>178.79400000000001</v>
      </c>
      <c r="H129" s="15">
        <v>1430.3520000000001</v>
      </c>
      <c r="I129" s="15">
        <v>300.37392</v>
      </c>
      <c r="J129" s="1" t="b">
        <v>0</v>
      </c>
      <c r="K129" s="9" t="s">
        <v>142</v>
      </c>
      <c r="L129" s="1">
        <v>2023</v>
      </c>
      <c r="M129" s="1">
        <v>5</v>
      </c>
      <c r="N129" s="1" t="s">
        <v>26</v>
      </c>
      <c r="O129" s="1">
        <v>5</v>
      </c>
      <c r="P129" t="str">
        <f t="shared" si="2"/>
        <v>morning</v>
      </c>
    </row>
    <row r="130" spans="1:16" ht="15.75" customHeight="1" x14ac:dyDescent="0.35">
      <c r="A130" s="1">
        <v>1129</v>
      </c>
      <c r="B130" s="6">
        <v>44942</v>
      </c>
      <c r="C130" s="1">
        <v>202</v>
      </c>
      <c r="D130" s="1">
        <v>303</v>
      </c>
      <c r="E130" s="1">
        <v>105</v>
      </c>
      <c r="F130" s="1">
        <v>4</v>
      </c>
      <c r="G130" s="15">
        <v>344.38800000000003</v>
      </c>
      <c r="H130" s="15">
        <v>1377.5520000000001</v>
      </c>
      <c r="I130" s="15">
        <v>344.38800000000003</v>
      </c>
      <c r="J130" s="1" t="b">
        <v>0</v>
      </c>
      <c r="K130" s="9" t="s">
        <v>143</v>
      </c>
      <c r="L130" s="1">
        <v>2023</v>
      </c>
      <c r="M130" s="1">
        <v>1</v>
      </c>
      <c r="N130" s="1" t="s">
        <v>28</v>
      </c>
      <c r="O130" s="1">
        <v>13</v>
      </c>
      <c r="P130" t="str">
        <f t="shared" si="2"/>
        <v>afternoon</v>
      </c>
    </row>
    <row r="131" spans="1:16" ht="15.75" customHeight="1" x14ac:dyDescent="0.35">
      <c r="A131" s="1">
        <v>1130</v>
      </c>
      <c r="B131" s="6">
        <v>45037</v>
      </c>
      <c r="C131" s="1">
        <v>201</v>
      </c>
      <c r="D131" s="1">
        <v>305</v>
      </c>
      <c r="E131" s="1">
        <v>103</v>
      </c>
      <c r="F131" s="1">
        <v>2</v>
      </c>
      <c r="G131" s="15">
        <v>100.27600000000001</v>
      </c>
      <c r="H131" s="15">
        <v>200.55200000000002</v>
      </c>
      <c r="I131" s="15">
        <v>60.165600000000005</v>
      </c>
      <c r="J131" s="1" t="b">
        <v>0</v>
      </c>
      <c r="K131" s="9" t="s">
        <v>144</v>
      </c>
      <c r="L131" s="1">
        <v>2023</v>
      </c>
      <c r="M131" s="1">
        <v>4</v>
      </c>
      <c r="N131" s="1" t="s">
        <v>26</v>
      </c>
      <c r="O131" s="1">
        <v>21</v>
      </c>
      <c r="P131" t="str">
        <f t="shared" si="2"/>
        <v>night</v>
      </c>
    </row>
    <row r="132" spans="1:16" ht="15.75" customHeight="1" x14ac:dyDescent="0.35">
      <c r="A132" s="1">
        <v>1131</v>
      </c>
      <c r="B132" s="6">
        <v>45216</v>
      </c>
      <c r="C132" s="1">
        <v>201</v>
      </c>
      <c r="D132" s="1">
        <v>303</v>
      </c>
      <c r="E132" s="1">
        <v>102</v>
      </c>
      <c r="F132" s="1">
        <v>10</v>
      </c>
      <c r="G132" s="15">
        <v>427.32800000000003</v>
      </c>
      <c r="H132" s="15">
        <v>4273.2800000000007</v>
      </c>
      <c r="I132" s="15">
        <v>640.99200000000008</v>
      </c>
      <c r="J132" s="1" t="b">
        <v>1</v>
      </c>
      <c r="K132" s="9" t="s">
        <v>145</v>
      </c>
      <c r="L132" s="1">
        <v>2023</v>
      </c>
      <c r="M132" s="1">
        <v>10</v>
      </c>
      <c r="N132" s="1" t="s">
        <v>31</v>
      </c>
      <c r="O132" s="1">
        <v>19</v>
      </c>
      <c r="P132" t="str">
        <f t="shared" si="2"/>
        <v>evening</v>
      </c>
    </row>
    <row r="133" spans="1:16" ht="15.75" customHeight="1" x14ac:dyDescent="0.35">
      <c r="A133" s="1">
        <v>1132</v>
      </c>
      <c r="B133" s="6">
        <v>44878</v>
      </c>
      <c r="C133" s="1">
        <v>204</v>
      </c>
      <c r="D133" s="1">
        <v>302</v>
      </c>
      <c r="E133" s="1">
        <v>105</v>
      </c>
      <c r="F133" s="1">
        <v>5</v>
      </c>
      <c r="G133" s="15">
        <v>60.522000000000006</v>
      </c>
      <c r="H133" s="15">
        <v>302.61</v>
      </c>
      <c r="I133" s="15">
        <v>51.443700000000007</v>
      </c>
      <c r="J133" s="1" t="b">
        <v>0</v>
      </c>
      <c r="K133" s="9" t="s">
        <v>138</v>
      </c>
      <c r="L133" s="1">
        <v>2022</v>
      </c>
      <c r="M133" s="1">
        <v>11</v>
      </c>
      <c r="N133" s="1" t="s">
        <v>20</v>
      </c>
      <c r="O133" s="1">
        <v>14</v>
      </c>
      <c r="P133" t="str">
        <f t="shared" si="2"/>
        <v>afternoon</v>
      </c>
    </row>
    <row r="134" spans="1:16" ht="15.75" customHeight="1" x14ac:dyDescent="0.35">
      <c r="A134" s="1">
        <v>1133</v>
      </c>
      <c r="B134" s="6">
        <v>44956</v>
      </c>
      <c r="C134" s="1">
        <v>203</v>
      </c>
      <c r="D134" s="1">
        <v>304</v>
      </c>
      <c r="E134" s="1">
        <v>105</v>
      </c>
      <c r="F134" s="1">
        <v>3</v>
      </c>
      <c r="G134" s="15">
        <v>86.614000000000004</v>
      </c>
      <c r="H134" s="15">
        <v>259.84199999999998</v>
      </c>
      <c r="I134" s="15">
        <v>49.369979999999998</v>
      </c>
      <c r="J134" s="1" t="b">
        <v>0</v>
      </c>
      <c r="K134" s="9" t="s">
        <v>146</v>
      </c>
      <c r="L134" s="1">
        <v>2023</v>
      </c>
      <c r="M134" s="1">
        <v>1</v>
      </c>
      <c r="N134" s="1" t="s">
        <v>28</v>
      </c>
      <c r="O134" s="1">
        <v>9</v>
      </c>
      <c r="P134" t="str">
        <f t="shared" si="2"/>
        <v>morning</v>
      </c>
    </row>
    <row r="135" spans="1:16" ht="15.75" customHeight="1" x14ac:dyDescent="0.35">
      <c r="A135" s="1">
        <v>1134</v>
      </c>
      <c r="B135" s="6">
        <v>45338</v>
      </c>
      <c r="C135" s="1">
        <v>202</v>
      </c>
      <c r="D135" s="1">
        <v>302</v>
      </c>
      <c r="E135" s="1">
        <v>105</v>
      </c>
      <c r="F135" s="1">
        <v>7</v>
      </c>
      <c r="G135" s="15">
        <v>168.102</v>
      </c>
      <c r="H135" s="15">
        <v>1176.7139999999999</v>
      </c>
      <c r="I135" s="15">
        <v>247.10993999999997</v>
      </c>
      <c r="J135" s="1" t="b">
        <v>0</v>
      </c>
      <c r="K135" s="9" t="s">
        <v>147</v>
      </c>
      <c r="L135" s="1">
        <v>2024</v>
      </c>
      <c r="M135" s="1">
        <v>2</v>
      </c>
      <c r="N135" s="1" t="s">
        <v>26</v>
      </c>
      <c r="O135" s="1">
        <v>1</v>
      </c>
      <c r="P135" t="str">
        <f t="shared" si="2"/>
        <v>morning</v>
      </c>
    </row>
    <row r="136" spans="1:16" ht="15.75" customHeight="1" x14ac:dyDescent="0.35">
      <c r="A136" s="1">
        <v>1135</v>
      </c>
      <c r="B136" s="6">
        <v>45382</v>
      </c>
      <c r="C136" s="1">
        <v>202</v>
      </c>
      <c r="D136" s="1">
        <v>305</v>
      </c>
      <c r="E136" s="1">
        <v>105</v>
      </c>
      <c r="F136" s="1">
        <v>2</v>
      </c>
      <c r="G136" s="15">
        <v>67.298000000000002</v>
      </c>
      <c r="H136" s="15">
        <v>134.596</v>
      </c>
      <c r="I136" s="15">
        <v>33.649000000000001</v>
      </c>
      <c r="J136" s="1" t="b">
        <v>0</v>
      </c>
      <c r="K136" s="9" t="s">
        <v>148</v>
      </c>
      <c r="L136" s="1">
        <v>2024</v>
      </c>
      <c r="M136" s="1">
        <v>3</v>
      </c>
      <c r="N136" s="1" t="s">
        <v>20</v>
      </c>
      <c r="O136" s="1">
        <v>21</v>
      </c>
      <c r="P136" t="str">
        <f t="shared" si="2"/>
        <v>night</v>
      </c>
    </row>
    <row r="137" spans="1:16" ht="15.75" customHeight="1" x14ac:dyDescent="0.35">
      <c r="A137" s="1">
        <v>1136</v>
      </c>
      <c r="B137" s="6">
        <v>45008</v>
      </c>
      <c r="C137" s="1">
        <v>203</v>
      </c>
      <c r="D137" s="1">
        <v>303</v>
      </c>
      <c r="E137" s="1">
        <v>101</v>
      </c>
      <c r="F137" s="1">
        <v>6</v>
      </c>
      <c r="G137" s="15">
        <v>103.79600000000001</v>
      </c>
      <c r="H137" s="15">
        <v>622.77600000000007</v>
      </c>
      <c r="I137" s="15">
        <v>186.83280000000002</v>
      </c>
      <c r="J137" s="1" t="b">
        <v>1</v>
      </c>
      <c r="K137" s="9" t="s">
        <v>149</v>
      </c>
      <c r="L137" s="1">
        <v>2023</v>
      </c>
      <c r="M137" s="1">
        <v>3</v>
      </c>
      <c r="N137" s="1" t="s">
        <v>16</v>
      </c>
      <c r="O137" s="1">
        <v>15</v>
      </c>
      <c r="P137" t="str">
        <f t="shared" si="2"/>
        <v>afternoon</v>
      </c>
    </row>
    <row r="138" spans="1:16" ht="15.75" customHeight="1" x14ac:dyDescent="0.35">
      <c r="A138" s="1">
        <v>1137</v>
      </c>
      <c r="B138" s="6">
        <v>45466</v>
      </c>
      <c r="C138" s="1">
        <v>205</v>
      </c>
      <c r="D138" s="1">
        <v>304</v>
      </c>
      <c r="E138" s="1">
        <v>104</v>
      </c>
      <c r="F138" s="1">
        <v>6</v>
      </c>
      <c r="G138" s="15">
        <v>492.20600000000002</v>
      </c>
      <c r="H138" s="15">
        <v>2953.2359999999999</v>
      </c>
      <c r="I138" s="15">
        <v>442.98539999999997</v>
      </c>
      <c r="J138" s="1" t="b">
        <v>0</v>
      </c>
      <c r="K138" s="9" t="s">
        <v>150</v>
      </c>
      <c r="L138" s="1">
        <v>2024</v>
      </c>
      <c r="M138" s="1">
        <v>6</v>
      </c>
      <c r="N138" s="1" t="s">
        <v>20</v>
      </c>
      <c r="O138" s="1">
        <v>5</v>
      </c>
      <c r="P138" t="str">
        <f t="shared" si="2"/>
        <v>morning</v>
      </c>
    </row>
    <row r="139" spans="1:16" ht="15.75" customHeight="1" x14ac:dyDescent="0.35">
      <c r="A139" s="1">
        <v>1138</v>
      </c>
      <c r="B139" s="6">
        <v>45275</v>
      </c>
      <c r="C139" s="1">
        <v>205</v>
      </c>
      <c r="D139" s="1">
        <v>304</v>
      </c>
      <c r="E139" s="1">
        <v>104</v>
      </c>
      <c r="F139" s="1">
        <v>5</v>
      </c>
      <c r="G139" s="15">
        <v>309.40800000000002</v>
      </c>
      <c r="H139" s="15">
        <v>1547.04</v>
      </c>
      <c r="I139" s="15">
        <v>262.99680000000001</v>
      </c>
      <c r="J139" s="1" t="b">
        <v>0</v>
      </c>
      <c r="K139" s="9" t="s">
        <v>151</v>
      </c>
      <c r="L139" s="1">
        <v>2023</v>
      </c>
      <c r="M139" s="1">
        <v>12</v>
      </c>
      <c r="N139" s="1" t="s">
        <v>26</v>
      </c>
      <c r="O139" s="1">
        <v>18</v>
      </c>
      <c r="P139" t="str">
        <f t="shared" ref="P139:P202" si="3">IF(O139 &lt; 12, "morning", IF(O139 &lt; 18, "afternoon", IF(O139 &lt; 21, "evening", "night")))</f>
        <v>evening</v>
      </c>
    </row>
    <row r="140" spans="1:16" ht="15.75" customHeight="1" x14ac:dyDescent="0.35">
      <c r="A140" s="1">
        <v>1139</v>
      </c>
      <c r="B140" s="6">
        <v>45190</v>
      </c>
      <c r="C140" s="1">
        <v>201</v>
      </c>
      <c r="D140" s="1">
        <v>301</v>
      </c>
      <c r="E140" s="1">
        <v>104</v>
      </c>
      <c r="F140" s="1">
        <v>2</v>
      </c>
      <c r="G140" s="15">
        <v>577.43400000000008</v>
      </c>
      <c r="H140" s="15">
        <v>1154.8680000000002</v>
      </c>
      <c r="I140" s="15">
        <v>219.42492000000004</v>
      </c>
      <c r="J140" s="1" t="b">
        <v>1</v>
      </c>
      <c r="K140" s="9" t="s">
        <v>152</v>
      </c>
      <c r="L140" s="1">
        <v>2023</v>
      </c>
      <c r="M140" s="1">
        <v>9</v>
      </c>
      <c r="N140" s="1" t="s">
        <v>16</v>
      </c>
      <c r="O140" s="1">
        <v>2</v>
      </c>
      <c r="P140" t="str">
        <f t="shared" si="3"/>
        <v>morning</v>
      </c>
    </row>
    <row r="141" spans="1:16" ht="15.75" customHeight="1" x14ac:dyDescent="0.35">
      <c r="A141" s="1">
        <v>1140</v>
      </c>
      <c r="B141" s="6">
        <v>45280</v>
      </c>
      <c r="C141" s="1">
        <v>205</v>
      </c>
      <c r="D141" s="1">
        <v>302</v>
      </c>
      <c r="E141" s="1">
        <v>103</v>
      </c>
      <c r="F141" s="1">
        <v>7</v>
      </c>
      <c r="G141" s="15">
        <v>570.65800000000002</v>
      </c>
      <c r="H141" s="15">
        <v>3994.6060000000002</v>
      </c>
      <c r="I141" s="15">
        <v>838.86725999999999</v>
      </c>
      <c r="J141" s="1" t="b">
        <v>0</v>
      </c>
      <c r="K141" s="9" t="s">
        <v>153</v>
      </c>
      <c r="L141" s="1">
        <v>2023</v>
      </c>
      <c r="M141" s="1">
        <v>12</v>
      </c>
      <c r="N141" s="1" t="s">
        <v>18</v>
      </c>
      <c r="O141" s="1">
        <v>4</v>
      </c>
      <c r="P141" t="str">
        <f t="shared" si="3"/>
        <v>morning</v>
      </c>
    </row>
    <row r="142" spans="1:16" ht="15.75" customHeight="1" x14ac:dyDescent="0.35">
      <c r="A142" s="1">
        <v>1141</v>
      </c>
      <c r="B142" s="6">
        <v>45026</v>
      </c>
      <c r="C142" s="1">
        <v>202</v>
      </c>
      <c r="D142" s="1">
        <v>301</v>
      </c>
      <c r="E142" s="1">
        <v>101</v>
      </c>
      <c r="F142" s="1">
        <v>10</v>
      </c>
      <c r="G142" s="15">
        <v>373.60400000000004</v>
      </c>
      <c r="H142" s="15">
        <v>3736.0400000000004</v>
      </c>
      <c r="I142" s="15">
        <v>934.0100000000001</v>
      </c>
      <c r="J142" s="1" t="b">
        <v>0</v>
      </c>
      <c r="K142" s="9" t="s">
        <v>154</v>
      </c>
      <c r="L142" s="1">
        <v>2023</v>
      </c>
      <c r="M142" s="1">
        <v>4</v>
      </c>
      <c r="N142" s="1" t="s">
        <v>28</v>
      </c>
      <c r="O142" s="1">
        <v>21</v>
      </c>
      <c r="P142" t="str">
        <f t="shared" si="3"/>
        <v>night</v>
      </c>
    </row>
    <row r="143" spans="1:16" ht="15.75" customHeight="1" x14ac:dyDescent="0.35">
      <c r="A143" s="1">
        <v>1142</v>
      </c>
      <c r="B143" s="6">
        <v>45079</v>
      </c>
      <c r="C143" s="1">
        <v>205</v>
      </c>
      <c r="D143" s="1">
        <v>305</v>
      </c>
      <c r="E143" s="1">
        <v>105</v>
      </c>
      <c r="F143" s="1">
        <v>4</v>
      </c>
      <c r="G143" s="15">
        <v>432.05799999999999</v>
      </c>
      <c r="H143" s="15">
        <v>1728.232</v>
      </c>
      <c r="I143" s="15">
        <v>518.46960000000001</v>
      </c>
      <c r="J143" s="1" t="b">
        <v>0</v>
      </c>
      <c r="K143" s="9" t="s">
        <v>155</v>
      </c>
      <c r="L143" s="1">
        <v>2023</v>
      </c>
      <c r="M143" s="1">
        <v>6</v>
      </c>
      <c r="N143" s="1" t="s">
        <v>26</v>
      </c>
      <c r="O143" s="1">
        <v>13</v>
      </c>
      <c r="P143" t="str">
        <f t="shared" si="3"/>
        <v>afternoon</v>
      </c>
    </row>
    <row r="144" spans="1:16" ht="15.75" customHeight="1" x14ac:dyDescent="0.35">
      <c r="A144" s="1">
        <v>1143</v>
      </c>
      <c r="B144" s="6">
        <v>45069</v>
      </c>
      <c r="C144" s="1">
        <v>203</v>
      </c>
      <c r="D144" s="1">
        <v>305</v>
      </c>
      <c r="E144" s="1">
        <v>103</v>
      </c>
      <c r="F144" s="1">
        <v>1</v>
      </c>
      <c r="G144" s="15">
        <v>87.867999999999995</v>
      </c>
      <c r="H144" s="15">
        <v>87.867999999999995</v>
      </c>
      <c r="I144" s="15">
        <v>13.180199999999999</v>
      </c>
      <c r="J144" s="1" t="b">
        <v>0</v>
      </c>
      <c r="K144" s="9" t="s">
        <v>156</v>
      </c>
      <c r="L144" s="1">
        <v>2023</v>
      </c>
      <c r="M144" s="1">
        <v>5</v>
      </c>
      <c r="N144" s="1" t="s">
        <v>31</v>
      </c>
      <c r="O144" s="1">
        <v>13</v>
      </c>
      <c r="P144" t="str">
        <f t="shared" si="3"/>
        <v>afternoon</v>
      </c>
    </row>
    <row r="145" spans="1:16" ht="15.75" customHeight="1" x14ac:dyDescent="0.35">
      <c r="A145" s="1">
        <v>1144</v>
      </c>
      <c r="B145" s="6">
        <v>45127</v>
      </c>
      <c r="C145" s="1">
        <v>202</v>
      </c>
      <c r="D145" s="1">
        <v>303</v>
      </c>
      <c r="E145" s="1">
        <v>104</v>
      </c>
      <c r="F145" s="1">
        <v>4</v>
      </c>
      <c r="G145" s="15">
        <v>107.206</v>
      </c>
      <c r="H145" s="15">
        <v>428.82400000000001</v>
      </c>
      <c r="I145" s="15">
        <v>72.900080000000003</v>
      </c>
      <c r="J145" s="1" t="b">
        <v>0</v>
      </c>
      <c r="K145" s="9" t="s">
        <v>157</v>
      </c>
      <c r="L145" s="1">
        <v>2023</v>
      </c>
      <c r="M145" s="1">
        <v>7</v>
      </c>
      <c r="N145" s="1" t="s">
        <v>16</v>
      </c>
      <c r="O145" s="1">
        <v>0</v>
      </c>
      <c r="P145" t="str">
        <f t="shared" si="3"/>
        <v>morning</v>
      </c>
    </row>
    <row r="146" spans="1:16" ht="15.75" customHeight="1" x14ac:dyDescent="0.35">
      <c r="A146" s="1">
        <v>1145</v>
      </c>
      <c r="B146" s="6">
        <v>45129</v>
      </c>
      <c r="C146" s="1">
        <v>202</v>
      </c>
      <c r="D146" s="1">
        <v>304</v>
      </c>
      <c r="E146" s="1">
        <v>105</v>
      </c>
      <c r="F146" s="1">
        <v>1</v>
      </c>
      <c r="G146" s="15">
        <v>247.74200000000002</v>
      </c>
      <c r="H146" s="15">
        <v>247.74200000000002</v>
      </c>
      <c r="I146" s="15">
        <v>47.070980000000006</v>
      </c>
      <c r="J146" s="1" t="b">
        <v>0</v>
      </c>
      <c r="K146" s="9" t="s">
        <v>158</v>
      </c>
      <c r="L146" s="1">
        <v>2023</v>
      </c>
      <c r="M146" s="1">
        <v>7</v>
      </c>
      <c r="N146" s="1" t="s">
        <v>22</v>
      </c>
      <c r="O146" s="1">
        <v>4</v>
      </c>
      <c r="P146" t="str">
        <f t="shared" si="3"/>
        <v>morning</v>
      </c>
    </row>
    <row r="147" spans="1:16" ht="15.75" customHeight="1" x14ac:dyDescent="0.35">
      <c r="A147" s="1">
        <v>1146</v>
      </c>
      <c r="B147" s="6">
        <v>45343</v>
      </c>
      <c r="C147" s="1">
        <v>205</v>
      </c>
      <c r="D147" s="1">
        <v>305</v>
      </c>
      <c r="E147" s="1">
        <v>105</v>
      </c>
      <c r="F147" s="1">
        <v>2</v>
      </c>
      <c r="G147" s="15">
        <v>176.59399999999999</v>
      </c>
      <c r="H147" s="15">
        <v>353.18799999999999</v>
      </c>
      <c r="I147" s="15">
        <v>74.169479999999993</v>
      </c>
      <c r="J147" s="1" t="b">
        <v>1</v>
      </c>
      <c r="K147" s="9" t="s">
        <v>159</v>
      </c>
      <c r="L147" s="1">
        <v>2024</v>
      </c>
      <c r="M147" s="1">
        <v>2</v>
      </c>
      <c r="N147" s="1" t="s">
        <v>18</v>
      </c>
      <c r="O147" s="1">
        <v>0</v>
      </c>
      <c r="P147" t="str">
        <f t="shared" si="3"/>
        <v>morning</v>
      </c>
    </row>
    <row r="148" spans="1:16" ht="15.75" customHeight="1" x14ac:dyDescent="0.35">
      <c r="A148" s="1">
        <v>1147</v>
      </c>
      <c r="B148" s="6">
        <v>44927</v>
      </c>
      <c r="C148" s="1">
        <v>203</v>
      </c>
      <c r="D148" s="1">
        <v>305</v>
      </c>
      <c r="E148" s="1">
        <v>105</v>
      </c>
      <c r="F148" s="1">
        <v>5</v>
      </c>
      <c r="G148" s="15">
        <v>463.87</v>
      </c>
      <c r="H148" s="15">
        <v>2319.35</v>
      </c>
      <c r="I148" s="15">
        <v>579.83749999999998</v>
      </c>
      <c r="J148" s="1" t="b">
        <v>0</v>
      </c>
      <c r="K148" s="9" t="s">
        <v>160</v>
      </c>
      <c r="L148" s="1">
        <v>2023</v>
      </c>
      <c r="M148" s="1">
        <v>1</v>
      </c>
      <c r="N148" s="1" t="s">
        <v>20</v>
      </c>
      <c r="O148" s="1">
        <v>13</v>
      </c>
      <c r="P148" t="str">
        <f t="shared" si="3"/>
        <v>afternoon</v>
      </c>
    </row>
    <row r="149" spans="1:16" ht="15.75" customHeight="1" x14ac:dyDescent="0.35">
      <c r="A149" s="1">
        <v>1148</v>
      </c>
      <c r="B149" s="6">
        <v>45411</v>
      </c>
      <c r="C149" s="1">
        <v>201</v>
      </c>
      <c r="D149" s="1">
        <v>303</v>
      </c>
      <c r="E149" s="1">
        <v>105</v>
      </c>
      <c r="F149" s="1">
        <v>8</v>
      </c>
      <c r="G149" s="15">
        <v>507.23200000000003</v>
      </c>
      <c r="H149" s="15">
        <v>4057.8560000000002</v>
      </c>
      <c r="I149" s="15">
        <v>1217.3568</v>
      </c>
      <c r="J149" s="1" t="b">
        <v>0</v>
      </c>
      <c r="K149" s="9" t="s">
        <v>161</v>
      </c>
      <c r="L149" s="1">
        <v>2024</v>
      </c>
      <c r="M149" s="1">
        <v>4</v>
      </c>
      <c r="N149" s="1" t="s">
        <v>28</v>
      </c>
      <c r="O149" s="1">
        <v>10</v>
      </c>
      <c r="P149" t="str">
        <f t="shared" si="3"/>
        <v>morning</v>
      </c>
    </row>
    <row r="150" spans="1:16" ht="15.75" customHeight="1" x14ac:dyDescent="0.35">
      <c r="A150" s="1">
        <v>1149</v>
      </c>
      <c r="B150" s="6">
        <v>45409</v>
      </c>
      <c r="C150" s="1">
        <v>204</v>
      </c>
      <c r="D150" s="1">
        <v>303</v>
      </c>
      <c r="E150" s="1">
        <v>102</v>
      </c>
      <c r="F150" s="1">
        <v>3</v>
      </c>
      <c r="G150" s="15">
        <v>165.66</v>
      </c>
      <c r="H150" s="15">
        <v>496.98</v>
      </c>
      <c r="I150" s="15">
        <v>74.546999999999997</v>
      </c>
      <c r="J150" s="1" t="b">
        <v>0</v>
      </c>
      <c r="K150" s="9" t="s">
        <v>162</v>
      </c>
      <c r="L150" s="1">
        <v>2024</v>
      </c>
      <c r="M150" s="1">
        <v>4</v>
      </c>
      <c r="N150" s="1" t="s">
        <v>22</v>
      </c>
      <c r="O150" s="1">
        <v>14</v>
      </c>
      <c r="P150" t="str">
        <f t="shared" si="3"/>
        <v>afternoon</v>
      </c>
    </row>
    <row r="151" spans="1:16" ht="15.75" customHeight="1" x14ac:dyDescent="0.35">
      <c r="A151" s="1">
        <v>1150</v>
      </c>
      <c r="B151" s="6">
        <v>45561</v>
      </c>
      <c r="C151" s="1">
        <v>205</v>
      </c>
      <c r="D151" s="1">
        <v>301</v>
      </c>
      <c r="E151" s="1">
        <v>103</v>
      </c>
      <c r="F151" s="1">
        <v>5</v>
      </c>
      <c r="G151" s="15">
        <v>333.91600000000005</v>
      </c>
      <c r="H151" s="15">
        <v>1669.5800000000004</v>
      </c>
      <c r="I151" s="15">
        <v>283.82860000000011</v>
      </c>
      <c r="J151" s="1" t="b">
        <v>0</v>
      </c>
      <c r="K151" s="9" t="s">
        <v>163</v>
      </c>
      <c r="L151" s="1">
        <v>2024</v>
      </c>
      <c r="M151" s="1">
        <v>9</v>
      </c>
      <c r="N151" s="1" t="s">
        <v>16</v>
      </c>
      <c r="O151" s="1">
        <v>9</v>
      </c>
      <c r="P151" t="str">
        <f t="shared" si="3"/>
        <v>morning</v>
      </c>
    </row>
    <row r="152" spans="1:16" ht="15.75" customHeight="1" x14ac:dyDescent="0.35">
      <c r="A152" s="1">
        <v>1151</v>
      </c>
      <c r="B152" s="6">
        <v>45481</v>
      </c>
      <c r="C152" s="1">
        <v>201</v>
      </c>
      <c r="D152" s="1">
        <v>304</v>
      </c>
      <c r="E152" s="1">
        <v>101</v>
      </c>
      <c r="F152" s="1">
        <v>3</v>
      </c>
      <c r="G152" s="15">
        <v>417.89</v>
      </c>
      <c r="H152" s="15">
        <v>1253.67</v>
      </c>
      <c r="I152" s="15">
        <v>238.19730000000001</v>
      </c>
      <c r="J152" s="1" t="b">
        <v>0</v>
      </c>
      <c r="K152" s="9" t="s">
        <v>164</v>
      </c>
      <c r="L152" s="1">
        <v>2024</v>
      </c>
      <c r="M152" s="1">
        <v>7</v>
      </c>
      <c r="N152" s="1" t="s">
        <v>28</v>
      </c>
      <c r="O152" s="1">
        <v>8</v>
      </c>
      <c r="P152" t="str">
        <f t="shared" si="3"/>
        <v>morning</v>
      </c>
    </row>
    <row r="153" spans="1:16" ht="15.75" customHeight="1" x14ac:dyDescent="0.35">
      <c r="A153" s="1">
        <v>1152</v>
      </c>
      <c r="B153" s="6">
        <v>45082</v>
      </c>
      <c r="C153" s="1">
        <v>201</v>
      </c>
      <c r="D153" s="1">
        <v>301</v>
      </c>
      <c r="E153" s="1">
        <v>102</v>
      </c>
      <c r="F153" s="1">
        <v>1</v>
      </c>
      <c r="G153" s="15">
        <v>407.52800000000008</v>
      </c>
      <c r="H153" s="15">
        <v>407.52800000000008</v>
      </c>
      <c r="I153" s="15">
        <v>85.580880000000008</v>
      </c>
      <c r="J153" s="1" t="b">
        <v>0</v>
      </c>
      <c r="K153" s="9" t="s">
        <v>165</v>
      </c>
      <c r="L153" s="1">
        <v>2023</v>
      </c>
      <c r="M153" s="1">
        <v>6</v>
      </c>
      <c r="N153" s="1" t="s">
        <v>28</v>
      </c>
      <c r="O153" s="1">
        <v>13</v>
      </c>
      <c r="P153" t="str">
        <f t="shared" si="3"/>
        <v>afternoon</v>
      </c>
    </row>
    <row r="154" spans="1:16" ht="15.75" customHeight="1" x14ac:dyDescent="0.35">
      <c r="A154" s="1">
        <v>1153</v>
      </c>
      <c r="B154" s="6">
        <v>45183</v>
      </c>
      <c r="C154" s="1">
        <v>202</v>
      </c>
      <c r="D154" s="1">
        <v>304</v>
      </c>
      <c r="E154" s="1">
        <v>102</v>
      </c>
      <c r="F154" s="1">
        <v>4</v>
      </c>
      <c r="G154" s="15">
        <v>416.988</v>
      </c>
      <c r="H154" s="15">
        <v>1667.952</v>
      </c>
      <c r="I154" s="15">
        <v>416.988</v>
      </c>
      <c r="J154" s="1" t="b">
        <v>0</v>
      </c>
      <c r="K154" s="9" t="s">
        <v>166</v>
      </c>
      <c r="L154" s="1">
        <v>2023</v>
      </c>
      <c r="M154" s="1">
        <v>9</v>
      </c>
      <c r="N154" s="1" t="s">
        <v>16</v>
      </c>
      <c r="O154" s="1">
        <v>23</v>
      </c>
      <c r="P154" t="str">
        <f t="shared" si="3"/>
        <v>night</v>
      </c>
    </row>
    <row r="155" spans="1:16" ht="15.75" customHeight="1" x14ac:dyDescent="0.35">
      <c r="A155" s="1">
        <v>1154</v>
      </c>
      <c r="B155" s="6">
        <v>45267</v>
      </c>
      <c r="C155" s="1">
        <v>203</v>
      </c>
      <c r="D155" s="1">
        <v>304</v>
      </c>
      <c r="E155" s="1">
        <v>103</v>
      </c>
      <c r="F155" s="1">
        <v>5</v>
      </c>
      <c r="G155" s="15">
        <v>132.15400000000002</v>
      </c>
      <c r="H155" s="15">
        <v>660.7700000000001</v>
      </c>
      <c r="I155" s="15">
        <v>198.23100000000002</v>
      </c>
      <c r="J155" s="1" t="b">
        <v>0</v>
      </c>
      <c r="K155" s="9" t="s">
        <v>167</v>
      </c>
      <c r="L155" s="1">
        <v>2023</v>
      </c>
      <c r="M155" s="1">
        <v>12</v>
      </c>
      <c r="N155" s="1" t="s">
        <v>16</v>
      </c>
      <c r="O155" s="1">
        <v>16</v>
      </c>
      <c r="P155" t="str">
        <f t="shared" si="3"/>
        <v>afternoon</v>
      </c>
    </row>
    <row r="156" spans="1:16" ht="15.75" customHeight="1" x14ac:dyDescent="0.35">
      <c r="A156" s="1">
        <v>1155</v>
      </c>
      <c r="B156" s="6">
        <v>45559</v>
      </c>
      <c r="C156" s="1">
        <v>204</v>
      </c>
      <c r="D156" s="1">
        <v>305</v>
      </c>
      <c r="E156" s="1">
        <v>103</v>
      </c>
      <c r="F156" s="1">
        <v>6</v>
      </c>
      <c r="G156" s="15">
        <v>449.90000000000003</v>
      </c>
      <c r="H156" s="15">
        <v>2699.4</v>
      </c>
      <c r="I156" s="15">
        <v>404.91</v>
      </c>
      <c r="J156" s="1" t="b">
        <v>0</v>
      </c>
      <c r="K156" s="9" t="s">
        <v>168</v>
      </c>
      <c r="L156" s="1">
        <v>2024</v>
      </c>
      <c r="M156" s="1">
        <v>9</v>
      </c>
      <c r="N156" s="1" t="s">
        <v>31</v>
      </c>
      <c r="O156" s="1">
        <v>16</v>
      </c>
      <c r="P156" t="str">
        <f t="shared" si="3"/>
        <v>afternoon</v>
      </c>
    </row>
    <row r="157" spans="1:16" ht="15.75" customHeight="1" x14ac:dyDescent="0.35">
      <c r="A157" s="1">
        <v>1156</v>
      </c>
      <c r="B157" s="6">
        <v>45136</v>
      </c>
      <c r="C157" s="1">
        <v>205</v>
      </c>
      <c r="D157" s="1">
        <v>301</v>
      </c>
      <c r="E157" s="1">
        <v>102</v>
      </c>
      <c r="F157" s="1">
        <v>3</v>
      </c>
      <c r="G157" s="15">
        <v>66.704000000000008</v>
      </c>
      <c r="H157" s="15">
        <v>200.11200000000002</v>
      </c>
      <c r="I157" s="15">
        <v>34.019040000000004</v>
      </c>
      <c r="J157" s="1" t="b">
        <v>1</v>
      </c>
      <c r="K157" s="9" t="s">
        <v>169</v>
      </c>
      <c r="L157" s="1">
        <v>2023</v>
      </c>
      <c r="M157" s="1">
        <v>7</v>
      </c>
      <c r="N157" s="1" t="s">
        <v>22</v>
      </c>
      <c r="O157" s="1">
        <v>12</v>
      </c>
      <c r="P157" t="str">
        <f t="shared" si="3"/>
        <v>afternoon</v>
      </c>
    </row>
    <row r="158" spans="1:16" ht="15.75" customHeight="1" x14ac:dyDescent="0.35">
      <c r="A158" s="1">
        <v>1157</v>
      </c>
      <c r="B158" s="6">
        <v>45237</v>
      </c>
      <c r="C158" s="1">
        <v>202</v>
      </c>
      <c r="D158" s="1">
        <v>305</v>
      </c>
      <c r="E158" s="1">
        <v>104</v>
      </c>
      <c r="F158" s="1">
        <v>2</v>
      </c>
      <c r="G158" s="15">
        <v>374.44</v>
      </c>
      <c r="H158" s="15">
        <v>748.88</v>
      </c>
      <c r="I158" s="15">
        <v>142.28720000000001</v>
      </c>
      <c r="J158" s="1" t="b">
        <v>1</v>
      </c>
      <c r="K158" s="9" t="s">
        <v>170</v>
      </c>
      <c r="L158" s="1">
        <v>2023</v>
      </c>
      <c r="M158" s="1">
        <v>11</v>
      </c>
      <c r="N158" s="1" t="s">
        <v>31</v>
      </c>
      <c r="O158" s="1">
        <v>19</v>
      </c>
      <c r="P158" t="str">
        <f t="shared" si="3"/>
        <v>evening</v>
      </c>
    </row>
    <row r="159" spans="1:16" ht="15.75" customHeight="1" x14ac:dyDescent="0.35">
      <c r="A159" s="1">
        <v>1158</v>
      </c>
      <c r="B159" s="6">
        <v>45426</v>
      </c>
      <c r="C159" s="1">
        <v>203</v>
      </c>
      <c r="D159" s="1">
        <v>305</v>
      </c>
      <c r="E159" s="1">
        <v>102</v>
      </c>
      <c r="F159" s="1">
        <v>1</v>
      </c>
      <c r="G159" s="15">
        <v>311.608</v>
      </c>
      <c r="H159" s="15">
        <v>311.608</v>
      </c>
      <c r="I159" s="15">
        <v>65.43768</v>
      </c>
      <c r="J159" s="1" t="b">
        <v>0</v>
      </c>
      <c r="K159" s="9" t="s">
        <v>171</v>
      </c>
      <c r="L159" s="1">
        <v>2024</v>
      </c>
      <c r="M159" s="1">
        <v>5</v>
      </c>
      <c r="N159" s="1" t="s">
        <v>31</v>
      </c>
      <c r="O159" s="1">
        <v>0</v>
      </c>
      <c r="P159" t="str">
        <f t="shared" si="3"/>
        <v>morning</v>
      </c>
    </row>
    <row r="160" spans="1:16" ht="15.75" customHeight="1" x14ac:dyDescent="0.35">
      <c r="A160" s="1">
        <v>1159</v>
      </c>
      <c r="B160" s="6">
        <v>45447</v>
      </c>
      <c r="C160" s="1">
        <v>205</v>
      </c>
      <c r="D160" s="1">
        <v>305</v>
      </c>
      <c r="E160" s="1">
        <v>104</v>
      </c>
      <c r="F160" s="1">
        <v>6</v>
      </c>
      <c r="G160" s="15">
        <v>165.02200000000002</v>
      </c>
      <c r="H160" s="15">
        <v>990.13200000000006</v>
      </c>
      <c r="I160" s="15">
        <v>247.53300000000002</v>
      </c>
      <c r="J160" s="1" t="b">
        <v>0</v>
      </c>
      <c r="K160" s="9" t="s">
        <v>172</v>
      </c>
      <c r="L160" s="1">
        <v>2024</v>
      </c>
      <c r="M160" s="1">
        <v>6</v>
      </c>
      <c r="N160" s="1" t="s">
        <v>31</v>
      </c>
      <c r="O160" s="1">
        <v>3</v>
      </c>
      <c r="P160" t="str">
        <f t="shared" si="3"/>
        <v>morning</v>
      </c>
    </row>
    <row r="161" spans="1:16" ht="15.75" customHeight="1" x14ac:dyDescent="0.35">
      <c r="A161" s="1">
        <v>1160</v>
      </c>
      <c r="B161" s="6">
        <v>45315</v>
      </c>
      <c r="C161" s="1">
        <v>201</v>
      </c>
      <c r="D161" s="1">
        <v>301</v>
      </c>
      <c r="E161" s="1">
        <v>105</v>
      </c>
      <c r="F161" s="1">
        <v>8</v>
      </c>
      <c r="G161" s="15">
        <v>519.09</v>
      </c>
      <c r="H161" s="15">
        <v>4152.72</v>
      </c>
      <c r="I161" s="15">
        <v>1245.816</v>
      </c>
      <c r="J161" s="1" t="b">
        <v>0</v>
      </c>
      <c r="K161" s="9" t="s">
        <v>173</v>
      </c>
      <c r="L161" s="1">
        <v>2024</v>
      </c>
      <c r="M161" s="1">
        <v>1</v>
      </c>
      <c r="N161" s="1" t="s">
        <v>18</v>
      </c>
      <c r="O161" s="1">
        <v>15</v>
      </c>
      <c r="P161" t="str">
        <f t="shared" si="3"/>
        <v>afternoon</v>
      </c>
    </row>
    <row r="162" spans="1:16" ht="15.75" customHeight="1" x14ac:dyDescent="0.35">
      <c r="A162" s="1">
        <v>1161</v>
      </c>
      <c r="B162" s="6">
        <v>44870</v>
      </c>
      <c r="C162" s="1">
        <v>204</v>
      </c>
      <c r="D162" s="1">
        <v>302</v>
      </c>
      <c r="E162" s="1">
        <v>102</v>
      </c>
      <c r="F162" s="1">
        <v>6</v>
      </c>
      <c r="G162" s="15">
        <v>47.344000000000001</v>
      </c>
      <c r="H162" s="15">
        <v>284.06400000000002</v>
      </c>
      <c r="I162" s="15">
        <v>42.6096</v>
      </c>
      <c r="J162" s="1" t="b">
        <v>1</v>
      </c>
      <c r="K162" s="9" t="s">
        <v>174</v>
      </c>
      <c r="L162" s="1">
        <v>2022</v>
      </c>
      <c r="M162" s="1">
        <v>11</v>
      </c>
      <c r="N162" s="1" t="s">
        <v>22</v>
      </c>
      <c r="O162" s="1">
        <v>3</v>
      </c>
      <c r="P162" t="str">
        <f t="shared" si="3"/>
        <v>morning</v>
      </c>
    </row>
    <row r="163" spans="1:16" ht="15.75" customHeight="1" x14ac:dyDescent="0.35">
      <c r="A163" s="1">
        <v>1162</v>
      </c>
      <c r="B163" s="6">
        <v>45171</v>
      </c>
      <c r="C163" s="1">
        <v>202</v>
      </c>
      <c r="D163" s="1">
        <v>303</v>
      </c>
      <c r="E163" s="1">
        <v>102</v>
      </c>
      <c r="F163" s="1">
        <v>8</v>
      </c>
      <c r="G163" s="15">
        <v>328.988</v>
      </c>
      <c r="H163" s="15">
        <v>2631.904</v>
      </c>
      <c r="I163" s="15">
        <v>447.42368000000005</v>
      </c>
      <c r="J163" s="1" t="b">
        <v>0</v>
      </c>
      <c r="K163" s="9" t="s">
        <v>175</v>
      </c>
      <c r="L163" s="1">
        <v>2023</v>
      </c>
      <c r="M163" s="1">
        <v>9</v>
      </c>
      <c r="N163" s="1" t="s">
        <v>22</v>
      </c>
      <c r="O163" s="1">
        <v>7</v>
      </c>
      <c r="P163" t="str">
        <f t="shared" si="3"/>
        <v>morning</v>
      </c>
    </row>
    <row r="164" spans="1:16" ht="15.75" customHeight="1" x14ac:dyDescent="0.35">
      <c r="A164" s="1">
        <v>1163</v>
      </c>
      <c r="B164" s="6">
        <v>45518</v>
      </c>
      <c r="C164" s="1">
        <v>202</v>
      </c>
      <c r="D164" s="1">
        <v>301</v>
      </c>
      <c r="E164" s="1">
        <v>101</v>
      </c>
      <c r="F164" s="1">
        <v>9</v>
      </c>
      <c r="G164" s="15">
        <v>376.79400000000004</v>
      </c>
      <c r="H164" s="15">
        <v>3391.1460000000002</v>
      </c>
      <c r="I164" s="15">
        <v>644.31774000000007</v>
      </c>
      <c r="J164" s="1" t="b">
        <v>0</v>
      </c>
      <c r="K164" s="9" t="s">
        <v>176</v>
      </c>
      <c r="L164" s="1">
        <v>2024</v>
      </c>
      <c r="M164" s="1">
        <v>8</v>
      </c>
      <c r="N164" s="1" t="s">
        <v>18</v>
      </c>
      <c r="O164" s="1">
        <v>17</v>
      </c>
      <c r="P164" t="str">
        <f t="shared" si="3"/>
        <v>afternoon</v>
      </c>
    </row>
    <row r="165" spans="1:16" ht="15.75" customHeight="1" x14ac:dyDescent="0.35">
      <c r="A165" s="1">
        <v>1164</v>
      </c>
      <c r="B165" s="6">
        <v>45173</v>
      </c>
      <c r="C165" s="1">
        <v>205</v>
      </c>
      <c r="D165" s="1">
        <v>303</v>
      </c>
      <c r="E165" s="1">
        <v>105</v>
      </c>
      <c r="F165" s="1">
        <v>3</v>
      </c>
      <c r="G165" s="15">
        <v>610.76400000000001</v>
      </c>
      <c r="H165" s="15">
        <v>1832.2919999999999</v>
      </c>
      <c r="I165" s="15">
        <v>384.78131999999999</v>
      </c>
      <c r="J165" s="1" t="b">
        <v>0</v>
      </c>
      <c r="K165" s="9" t="s">
        <v>177</v>
      </c>
      <c r="L165" s="1">
        <v>2023</v>
      </c>
      <c r="M165" s="1">
        <v>9</v>
      </c>
      <c r="N165" s="1" t="s">
        <v>28</v>
      </c>
      <c r="O165" s="1">
        <v>9</v>
      </c>
      <c r="P165" t="str">
        <f t="shared" si="3"/>
        <v>morning</v>
      </c>
    </row>
    <row r="166" spans="1:16" ht="15.75" customHeight="1" x14ac:dyDescent="0.35">
      <c r="A166" s="1">
        <v>1165</v>
      </c>
      <c r="B166" s="6">
        <v>44885</v>
      </c>
      <c r="C166" s="1">
        <v>204</v>
      </c>
      <c r="D166" s="1">
        <v>301</v>
      </c>
      <c r="E166" s="1">
        <v>103</v>
      </c>
      <c r="F166" s="1">
        <v>2</v>
      </c>
      <c r="G166" s="15">
        <v>566.69799999999998</v>
      </c>
      <c r="H166" s="15">
        <v>1133.396</v>
      </c>
      <c r="I166" s="15">
        <v>283.34899999999999</v>
      </c>
      <c r="J166" s="1" t="b">
        <v>0</v>
      </c>
      <c r="K166" s="9" t="s">
        <v>52</v>
      </c>
      <c r="L166" s="1">
        <v>2022</v>
      </c>
      <c r="M166" s="1">
        <v>11</v>
      </c>
      <c r="N166" s="1" t="s">
        <v>20</v>
      </c>
      <c r="O166" s="1">
        <v>22</v>
      </c>
      <c r="P166" t="str">
        <f t="shared" si="3"/>
        <v>night</v>
      </c>
    </row>
    <row r="167" spans="1:16" ht="15.75" customHeight="1" x14ac:dyDescent="0.35">
      <c r="A167" s="1">
        <v>1166</v>
      </c>
      <c r="B167" s="6">
        <v>45066</v>
      </c>
      <c r="C167" s="1">
        <v>202</v>
      </c>
      <c r="D167" s="1">
        <v>302</v>
      </c>
      <c r="E167" s="1">
        <v>104</v>
      </c>
      <c r="F167" s="1">
        <v>1</v>
      </c>
      <c r="G167" s="15">
        <v>598.11400000000003</v>
      </c>
      <c r="H167" s="15">
        <v>598.11400000000003</v>
      </c>
      <c r="I167" s="15">
        <v>179.4342</v>
      </c>
      <c r="J167" s="1" t="b">
        <v>0</v>
      </c>
      <c r="K167" s="9" t="s">
        <v>178</v>
      </c>
      <c r="L167" s="1">
        <v>2023</v>
      </c>
      <c r="M167" s="1">
        <v>5</v>
      </c>
      <c r="N167" s="1" t="s">
        <v>22</v>
      </c>
      <c r="O167" s="1">
        <v>23</v>
      </c>
      <c r="P167" t="str">
        <f t="shared" si="3"/>
        <v>night</v>
      </c>
    </row>
    <row r="168" spans="1:16" ht="15.75" customHeight="1" x14ac:dyDescent="0.35">
      <c r="A168" s="1">
        <v>1167</v>
      </c>
      <c r="B168" s="6">
        <v>45242</v>
      </c>
      <c r="C168" s="1">
        <v>204</v>
      </c>
      <c r="D168" s="1">
        <v>304</v>
      </c>
      <c r="E168" s="1">
        <v>102</v>
      </c>
      <c r="F168" s="1">
        <v>10</v>
      </c>
      <c r="G168" s="15">
        <v>275.30800000000005</v>
      </c>
      <c r="H168" s="15">
        <v>2753.0800000000004</v>
      </c>
      <c r="I168" s="15">
        <v>412.96200000000005</v>
      </c>
      <c r="J168" s="1" t="b">
        <v>0</v>
      </c>
      <c r="K168" s="9" t="s">
        <v>179</v>
      </c>
      <c r="L168" s="1">
        <v>2023</v>
      </c>
      <c r="M168" s="1">
        <v>11</v>
      </c>
      <c r="N168" s="1" t="s">
        <v>20</v>
      </c>
      <c r="O168" s="1">
        <v>15</v>
      </c>
      <c r="P168" t="str">
        <f t="shared" si="3"/>
        <v>afternoon</v>
      </c>
    </row>
    <row r="169" spans="1:16" ht="15.75" customHeight="1" x14ac:dyDescent="0.35">
      <c r="A169" s="1">
        <v>1168</v>
      </c>
      <c r="B169" s="6">
        <v>45267</v>
      </c>
      <c r="C169" s="1">
        <v>205</v>
      </c>
      <c r="D169" s="1">
        <v>304</v>
      </c>
      <c r="E169" s="1">
        <v>101</v>
      </c>
      <c r="F169" s="1">
        <v>9</v>
      </c>
      <c r="G169" s="15">
        <v>397.1</v>
      </c>
      <c r="H169" s="15">
        <v>3573.9</v>
      </c>
      <c r="I169" s="15">
        <v>607.5630000000001</v>
      </c>
      <c r="J169" s="1" t="b">
        <v>0</v>
      </c>
      <c r="K169" s="9" t="s">
        <v>180</v>
      </c>
      <c r="L169" s="1">
        <v>2023</v>
      </c>
      <c r="M169" s="1">
        <v>12</v>
      </c>
      <c r="N169" s="1" t="s">
        <v>16</v>
      </c>
      <c r="O169" s="1">
        <v>13</v>
      </c>
      <c r="P169" t="str">
        <f t="shared" si="3"/>
        <v>afternoon</v>
      </c>
    </row>
    <row r="170" spans="1:16" ht="15.75" customHeight="1" x14ac:dyDescent="0.35">
      <c r="A170" s="1">
        <v>1169</v>
      </c>
      <c r="B170" s="6">
        <v>45435</v>
      </c>
      <c r="C170" s="1">
        <v>203</v>
      </c>
      <c r="D170" s="1">
        <v>303</v>
      </c>
      <c r="E170" s="1">
        <v>105</v>
      </c>
      <c r="F170" s="1">
        <v>1</v>
      </c>
      <c r="G170" s="15">
        <v>576.24600000000009</v>
      </c>
      <c r="H170" s="15">
        <v>576.24600000000009</v>
      </c>
      <c r="I170" s="15">
        <v>109.48674000000003</v>
      </c>
      <c r="J170" s="1" t="b">
        <v>0</v>
      </c>
      <c r="K170" s="9" t="s">
        <v>181</v>
      </c>
      <c r="L170" s="1">
        <v>2024</v>
      </c>
      <c r="M170" s="1">
        <v>5</v>
      </c>
      <c r="N170" s="1" t="s">
        <v>16</v>
      </c>
      <c r="O170" s="1">
        <v>1</v>
      </c>
      <c r="P170" t="str">
        <f t="shared" si="3"/>
        <v>morning</v>
      </c>
    </row>
    <row r="171" spans="1:16" ht="15.75" customHeight="1" x14ac:dyDescent="0.35">
      <c r="A171" s="1">
        <v>1170</v>
      </c>
      <c r="B171" s="6">
        <v>45136</v>
      </c>
      <c r="C171" s="1">
        <v>203</v>
      </c>
      <c r="D171" s="1">
        <v>303</v>
      </c>
      <c r="E171" s="1">
        <v>102</v>
      </c>
      <c r="F171" s="1">
        <v>1</v>
      </c>
      <c r="G171" s="15">
        <v>364.78200000000004</v>
      </c>
      <c r="H171" s="15">
        <v>364.78200000000004</v>
      </c>
      <c r="I171" s="15">
        <v>76.604220000000012</v>
      </c>
      <c r="J171" s="1" t="b">
        <v>0</v>
      </c>
      <c r="K171" s="9" t="s">
        <v>182</v>
      </c>
      <c r="L171" s="1">
        <v>2023</v>
      </c>
      <c r="M171" s="1">
        <v>7</v>
      </c>
      <c r="N171" s="1" t="s">
        <v>22</v>
      </c>
      <c r="O171" s="1">
        <v>17</v>
      </c>
      <c r="P171" t="str">
        <f t="shared" si="3"/>
        <v>afternoon</v>
      </c>
    </row>
    <row r="172" spans="1:16" ht="15.75" customHeight="1" x14ac:dyDescent="0.35">
      <c r="A172" s="1">
        <v>1171</v>
      </c>
      <c r="B172" s="6">
        <v>45490</v>
      </c>
      <c r="C172" s="1">
        <v>203</v>
      </c>
      <c r="D172" s="1">
        <v>305</v>
      </c>
      <c r="E172" s="1">
        <v>102</v>
      </c>
      <c r="F172" s="1">
        <v>5</v>
      </c>
      <c r="G172" s="15">
        <v>569.84400000000005</v>
      </c>
      <c r="H172" s="15">
        <v>2849.2200000000003</v>
      </c>
      <c r="I172" s="15">
        <v>712.30500000000006</v>
      </c>
      <c r="J172" s="1" t="b">
        <v>0</v>
      </c>
      <c r="K172" s="9" t="s">
        <v>183</v>
      </c>
      <c r="L172" s="1">
        <v>2024</v>
      </c>
      <c r="M172" s="1">
        <v>7</v>
      </c>
      <c r="N172" s="1" t="s">
        <v>18</v>
      </c>
      <c r="O172" s="1">
        <v>4</v>
      </c>
      <c r="P172" t="str">
        <f t="shared" si="3"/>
        <v>morning</v>
      </c>
    </row>
    <row r="173" spans="1:16" ht="15.75" customHeight="1" x14ac:dyDescent="0.35">
      <c r="A173" s="1">
        <v>1172</v>
      </c>
      <c r="B173" s="6">
        <v>45533</v>
      </c>
      <c r="C173" s="1">
        <v>205</v>
      </c>
      <c r="D173" s="1">
        <v>302</v>
      </c>
      <c r="E173" s="1">
        <v>104</v>
      </c>
      <c r="F173" s="1">
        <v>10</v>
      </c>
      <c r="G173" s="15">
        <v>122.49600000000001</v>
      </c>
      <c r="H173" s="15">
        <v>1224.96</v>
      </c>
      <c r="I173" s="15">
        <v>367.488</v>
      </c>
      <c r="J173" s="1" t="b">
        <v>0</v>
      </c>
      <c r="K173" s="9" t="s">
        <v>184</v>
      </c>
      <c r="L173" s="1">
        <v>2024</v>
      </c>
      <c r="M173" s="1">
        <v>8</v>
      </c>
      <c r="N173" s="1" t="s">
        <v>16</v>
      </c>
      <c r="O173" s="1">
        <v>9</v>
      </c>
      <c r="P173" t="str">
        <f t="shared" si="3"/>
        <v>morning</v>
      </c>
    </row>
    <row r="174" spans="1:16" ht="15.75" customHeight="1" x14ac:dyDescent="0.35">
      <c r="A174" s="1">
        <v>1173</v>
      </c>
      <c r="B174" s="6">
        <v>45372</v>
      </c>
      <c r="C174" s="1">
        <v>203</v>
      </c>
      <c r="D174" s="1">
        <v>305</v>
      </c>
      <c r="E174" s="1">
        <v>101</v>
      </c>
      <c r="F174" s="1">
        <v>6</v>
      </c>
      <c r="G174" s="15">
        <v>143.66</v>
      </c>
      <c r="H174" s="15">
        <v>861.96</v>
      </c>
      <c r="I174" s="15">
        <v>129.29400000000001</v>
      </c>
      <c r="J174" s="1" t="b">
        <v>0</v>
      </c>
      <c r="K174" s="9" t="s">
        <v>185</v>
      </c>
      <c r="L174" s="1">
        <v>2024</v>
      </c>
      <c r="M174" s="1">
        <v>3</v>
      </c>
      <c r="N174" s="1" t="s">
        <v>16</v>
      </c>
      <c r="O174" s="1">
        <v>5</v>
      </c>
      <c r="P174" t="str">
        <f t="shared" si="3"/>
        <v>morning</v>
      </c>
    </row>
    <row r="175" spans="1:16" ht="15.75" customHeight="1" x14ac:dyDescent="0.35">
      <c r="A175" s="1">
        <v>1174</v>
      </c>
      <c r="B175" s="6">
        <v>45540</v>
      </c>
      <c r="C175" s="1">
        <v>205</v>
      </c>
      <c r="D175" s="1">
        <v>305</v>
      </c>
      <c r="E175" s="1">
        <v>102</v>
      </c>
      <c r="F175" s="1">
        <v>4</v>
      </c>
      <c r="G175" s="15">
        <v>586.98200000000008</v>
      </c>
      <c r="H175" s="15">
        <v>2347.9280000000003</v>
      </c>
      <c r="I175" s="15">
        <v>399.14776000000006</v>
      </c>
      <c r="J175" s="1" t="b">
        <v>0</v>
      </c>
      <c r="K175" s="9" t="s">
        <v>186</v>
      </c>
      <c r="L175" s="1">
        <v>2024</v>
      </c>
      <c r="M175" s="1">
        <v>9</v>
      </c>
      <c r="N175" s="1" t="s">
        <v>16</v>
      </c>
      <c r="O175" s="1">
        <v>2</v>
      </c>
      <c r="P175" t="str">
        <f t="shared" si="3"/>
        <v>morning</v>
      </c>
    </row>
    <row r="176" spans="1:16" ht="15.75" customHeight="1" x14ac:dyDescent="0.35">
      <c r="A176" s="1">
        <v>1175</v>
      </c>
      <c r="B176" s="6">
        <v>45046</v>
      </c>
      <c r="C176" s="1">
        <v>203</v>
      </c>
      <c r="D176" s="1">
        <v>305</v>
      </c>
      <c r="E176" s="1">
        <v>103</v>
      </c>
      <c r="F176" s="1">
        <v>5</v>
      </c>
      <c r="G176" s="15">
        <v>247.94000000000003</v>
      </c>
      <c r="H176" s="15">
        <v>1239.7</v>
      </c>
      <c r="I176" s="15">
        <v>235.54300000000001</v>
      </c>
      <c r="J176" s="1" t="b">
        <v>1</v>
      </c>
      <c r="K176" s="9" t="s">
        <v>187</v>
      </c>
      <c r="L176" s="1">
        <v>2023</v>
      </c>
      <c r="M176" s="1">
        <v>4</v>
      </c>
      <c r="N176" s="1" t="s">
        <v>20</v>
      </c>
      <c r="O176" s="1">
        <v>18</v>
      </c>
      <c r="P176" t="str">
        <f t="shared" si="3"/>
        <v>evening</v>
      </c>
    </row>
    <row r="177" spans="1:16" ht="15.75" customHeight="1" x14ac:dyDescent="0.35">
      <c r="A177" s="1">
        <v>1176</v>
      </c>
      <c r="B177" s="6">
        <v>45339</v>
      </c>
      <c r="C177" s="1">
        <v>205</v>
      </c>
      <c r="D177" s="1">
        <v>305</v>
      </c>
      <c r="E177" s="1">
        <v>105</v>
      </c>
      <c r="F177" s="1">
        <v>10</v>
      </c>
      <c r="G177" s="15">
        <v>53.416000000000004</v>
      </c>
      <c r="H177" s="15">
        <v>534.16000000000008</v>
      </c>
      <c r="I177" s="15">
        <v>112.17360000000001</v>
      </c>
      <c r="J177" s="1" t="b">
        <v>0</v>
      </c>
      <c r="K177" s="9" t="s">
        <v>188</v>
      </c>
      <c r="L177" s="1">
        <v>2024</v>
      </c>
      <c r="M177" s="1">
        <v>2</v>
      </c>
      <c r="N177" s="1" t="s">
        <v>22</v>
      </c>
      <c r="O177" s="1">
        <v>7</v>
      </c>
      <c r="P177" t="str">
        <f t="shared" si="3"/>
        <v>morning</v>
      </c>
    </row>
    <row r="178" spans="1:16" ht="15.75" customHeight="1" x14ac:dyDescent="0.35">
      <c r="A178" s="1">
        <v>1177</v>
      </c>
      <c r="B178" s="6">
        <v>44961</v>
      </c>
      <c r="C178" s="1">
        <v>203</v>
      </c>
      <c r="D178" s="1">
        <v>303</v>
      </c>
      <c r="E178" s="1">
        <v>101</v>
      </c>
      <c r="F178" s="1">
        <v>10</v>
      </c>
      <c r="G178" s="15">
        <v>199.43000000000004</v>
      </c>
      <c r="H178" s="15">
        <v>1994.3000000000004</v>
      </c>
      <c r="I178" s="15">
        <v>498.5750000000001</v>
      </c>
      <c r="J178" s="1" t="b">
        <v>0</v>
      </c>
      <c r="K178" s="9" t="s">
        <v>189</v>
      </c>
      <c r="L178" s="1">
        <v>2023</v>
      </c>
      <c r="M178" s="1">
        <v>2</v>
      </c>
      <c r="N178" s="1" t="s">
        <v>22</v>
      </c>
      <c r="O178" s="1">
        <v>4</v>
      </c>
      <c r="P178" t="str">
        <f t="shared" si="3"/>
        <v>morning</v>
      </c>
    </row>
    <row r="179" spans="1:16" ht="15.75" customHeight="1" x14ac:dyDescent="0.35">
      <c r="A179" s="1">
        <v>1178</v>
      </c>
      <c r="B179" s="6">
        <v>45461</v>
      </c>
      <c r="C179" s="1">
        <v>204</v>
      </c>
      <c r="D179" s="1">
        <v>305</v>
      </c>
      <c r="E179" s="1">
        <v>103</v>
      </c>
      <c r="F179" s="1">
        <v>4</v>
      </c>
      <c r="G179" s="15">
        <v>621.76400000000001</v>
      </c>
      <c r="H179" s="15">
        <v>2487.056</v>
      </c>
      <c r="I179" s="15">
        <v>746.11680000000001</v>
      </c>
      <c r="J179" s="1" t="b">
        <v>0</v>
      </c>
      <c r="K179" s="9" t="s">
        <v>82</v>
      </c>
      <c r="L179" s="1">
        <v>2024</v>
      </c>
      <c r="M179" s="1">
        <v>6</v>
      </c>
      <c r="N179" s="1" t="s">
        <v>31</v>
      </c>
      <c r="O179" s="1">
        <v>12</v>
      </c>
      <c r="P179" t="str">
        <f t="shared" si="3"/>
        <v>afternoon</v>
      </c>
    </row>
    <row r="180" spans="1:16" ht="15.75" customHeight="1" x14ac:dyDescent="0.35">
      <c r="A180" s="1">
        <v>1179</v>
      </c>
      <c r="B180" s="6">
        <v>45516</v>
      </c>
      <c r="C180" s="1">
        <v>205</v>
      </c>
      <c r="D180" s="1">
        <v>303</v>
      </c>
      <c r="E180" s="1">
        <v>105</v>
      </c>
      <c r="F180" s="1">
        <v>8</v>
      </c>
      <c r="G180" s="15">
        <v>656.17200000000003</v>
      </c>
      <c r="H180" s="15">
        <v>5249.3760000000002</v>
      </c>
      <c r="I180" s="15">
        <v>787.40639999999996</v>
      </c>
      <c r="J180" s="1" t="b">
        <v>0</v>
      </c>
      <c r="K180" s="9" t="s">
        <v>190</v>
      </c>
      <c r="L180" s="1">
        <v>2024</v>
      </c>
      <c r="M180" s="1">
        <v>8</v>
      </c>
      <c r="N180" s="1" t="s">
        <v>28</v>
      </c>
      <c r="O180" s="1">
        <v>22</v>
      </c>
      <c r="P180" t="str">
        <f t="shared" si="3"/>
        <v>night</v>
      </c>
    </row>
    <row r="181" spans="1:16" ht="15.75" customHeight="1" x14ac:dyDescent="0.35">
      <c r="A181" s="1">
        <v>1180</v>
      </c>
      <c r="B181" s="6">
        <v>45004</v>
      </c>
      <c r="C181" s="1">
        <v>205</v>
      </c>
      <c r="D181" s="1">
        <v>304</v>
      </c>
      <c r="E181" s="1">
        <v>102</v>
      </c>
      <c r="F181" s="1">
        <v>9</v>
      </c>
      <c r="G181" s="15">
        <v>58.432000000000002</v>
      </c>
      <c r="H181" s="15">
        <v>525.88800000000003</v>
      </c>
      <c r="I181" s="15">
        <v>89.400960000000012</v>
      </c>
      <c r="J181" s="1" t="b">
        <v>1</v>
      </c>
      <c r="K181" s="9" t="s">
        <v>191</v>
      </c>
      <c r="L181" s="1">
        <v>2023</v>
      </c>
      <c r="M181" s="1">
        <v>3</v>
      </c>
      <c r="N181" s="1" t="s">
        <v>20</v>
      </c>
      <c r="O181" s="1">
        <v>8</v>
      </c>
      <c r="P181" t="str">
        <f t="shared" si="3"/>
        <v>morning</v>
      </c>
    </row>
    <row r="182" spans="1:16" ht="15.75" customHeight="1" x14ac:dyDescent="0.35">
      <c r="A182" s="1">
        <v>1181</v>
      </c>
      <c r="B182" s="6">
        <v>45247</v>
      </c>
      <c r="C182" s="1">
        <v>201</v>
      </c>
      <c r="D182" s="1">
        <v>305</v>
      </c>
      <c r="E182" s="1">
        <v>103</v>
      </c>
      <c r="F182" s="1">
        <v>3</v>
      </c>
      <c r="G182" s="15">
        <v>130.39400000000001</v>
      </c>
      <c r="H182" s="15">
        <v>391.18200000000002</v>
      </c>
      <c r="I182" s="15">
        <v>74.324579999999997</v>
      </c>
      <c r="J182" s="1" t="b">
        <v>0</v>
      </c>
      <c r="K182" s="9" t="s">
        <v>192</v>
      </c>
      <c r="L182" s="1">
        <v>2023</v>
      </c>
      <c r="M182" s="1">
        <v>11</v>
      </c>
      <c r="N182" s="1" t="s">
        <v>26</v>
      </c>
      <c r="O182" s="1">
        <v>15</v>
      </c>
      <c r="P182" t="str">
        <f t="shared" si="3"/>
        <v>afternoon</v>
      </c>
    </row>
    <row r="183" spans="1:16" ht="15.75" customHeight="1" x14ac:dyDescent="0.35">
      <c r="A183" s="1">
        <v>1182</v>
      </c>
      <c r="B183" s="6">
        <v>45419</v>
      </c>
      <c r="C183" s="1">
        <v>203</v>
      </c>
      <c r="D183" s="1">
        <v>302</v>
      </c>
      <c r="E183" s="1">
        <v>104</v>
      </c>
      <c r="F183" s="1">
        <v>8</v>
      </c>
      <c r="G183" s="15">
        <v>64.481999999999999</v>
      </c>
      <c r="H183" s="15">
        <v>515.85599999999999</v>
      </c>
      <c r="I183" s="15">
        <v>108.32975999999999</v>
      </c>
      <c r="J183" s="1" t="b">
        <v>1</v>
      </c>
      <c r="K183" s="9" t="s">
        <v>193</v>
      </c>
      <c r="L183" s="1">
        <v>2024</v>
      </c>
      <c r="M183" s="1">
        <v>5</v>
      </c>
      <c r="N183" s="1" t="s">
        <v>31</v>
      </c>
      <c r="O183" s="1">
        <v>7</v>
      </c>
      <c r="P183" t="str">
        <f t="shared" si="3"/>
        <v>morning</v>
      </c>
    </row>
    <row r="184" spans="1:16" ht="15.75" customHeight="1" x14ac:dyDescent="0.35">
      <c r="A184" s="1">
        <v>1183</v>
      </c>
      <c r="B184" s="6">
        <v>44887</v>
      </c>
      <c r="C184" s="1">
        <v>201</v>
      </c>
      <c r="D184" s="1">
        <v>303</v>
      </c>
      <c r="E184" s="1">
        <v>101</v>
      </c>
      <c r="F184" s="1">
        <v>7</v>
      </c>
      <c r="G184" s="15">
        <v>491.19400000000007</v>
      </c>
      <c r="H184" s="15">
        <v>3438.3580000000006</v>
      </c>
      <c r="I184" s="15">
        <v>859.58950000000016</v>
      </c>
      <c r="J184" s="1" t="b">
        <v>0</v>
      </c>
      <c r="K184" s="9" t="s">
        <v>194</v>
      </c>
      <c r="L184" s="1">
        <v>2022</v>
      </c>
      <c r="M184" s="1">
        <v>11</v>
      </c>
      <c r="N184" s="1" t="s">
        <v>31</v>
      </c>
      <c r="O184" s="1">
        <v>7</v>
      </c>
      <c r="P184" t="str">
        <f t="shared" si="3"/>
        <v>morning</v>
      </c>
    </row>
    <row r="185" spans="1:16" ht="15.75" customHeight="1" x14ac:dyDescent="0.35">
      <c r="A185" s="1">
        <v>1184</v>
      </c>
      <c r="B185" s="6">
        <v>45262</v>
      </c>
      <c r="C185" s="1">
        <v>201</v>
      </c>
      <c r="D185" s="1">
        <v>304</v>
      </c>
      <c r="E185" s="1">
        <v>105</v>
      </c>
      <c r="F185" s="1">
        <v>9</v>
      </c>
      <c r="G185" s="15">
        <v>539.02200000000005</v>
      </c>
      <c r="H185" s="15">
        <v>4851.1980000000003</v>
      </c>
      <c r="I185" s="15">
        <v>1455.3594000000001</v>
      </c>
      <c r="J185" s="1" t="b">
        <v>0</v>
      </c>
      <c r="K185" s="9" t="s">
        <v>195</v>
      </c>
      <c r="L185" s="1">
        <v>2023</v>
      </c>
      <c r="M185" s="1">
        <v>12</v>
      </c>
      <c r="N185" s="1" t="s">
        <v>22</v>
      </c>
      <c r="O185" s="1">
        <v>18</v>
      </c>
      <c r="P185" t="str">
        <f t="shared" si="3"/>
        <v>evening</v>
      </c>
    </row>
    <row r="186" spans="1:16" ht="15.75" customHeight="1" x14ac:dyDescent="0.35">
      <c r="A186" s="1">
        <v>1185</v>
      </c>
      <c r="B186" s="6">
        <v>45234</v>
      </c>
      <c r="C186" s="1">
        <v>202</v>
      </c>
      <c r="D186" s="1">
        <v>305</v>
      </c>
      <c r="E186" s="1">
        <v>105</v>
      </c>
      <c r="F186" s="1">
        <v>4</v>
      </c>
      <c r="G186" s="15">
        <v>121.81400000000001</v>
      </c>
      <c r="H186" s="15">
        <v>487.25600000000003</v>
      </c>
      <c r="I186" s="15">
        <v>73.088400000000007</v>
      </c>
      <c r="J186" s="1" t="b">
        <v>0</v>
      </c>
      <c r="K186" s="9" t="s">
        <v>196</v>
      </c>
      <c r="L186" s="1">
        <v>2023</v>
      </c>
      <c r="M186" s="1">
        <v>11</v>
      </c>
      <c r="N186" s="1" t="s">
        <v>22</v>
      </c>
      <c r="O186" s="1">
        <v>4</v>
      </c>
      <c r="P186" t="str">
        <f t="shared" si="3"/>
        <v>morning</v>
      </c>
    </row>
    <row r="187" spans="1:16" ht="15.75" customHeight="1" x14ac:dyDescent="0.35">
      <c r="A187" s="1">
        <v>1186</v>
      </c>
      <c r="B187" s="6">
        <v>45059</v>
      </c>
      <c r="C187" s="1">
        <v>201</v>
      </c>
      <c r="D187" s="1">
        <v>305</v>
      </c>
      <c r="E187" s="1">
        <v>101</v>
      </c>
      <c r="F187" s="1">
        <v>5</v>
      </c>
      <c r="G187" s="15">
        <v>540.47400000000005</v>
      </c>
      <c r="H187" s="15">
        <v>2702.3700000000003</v>
      </c>
      <c r="I187" s="15">
        <v>459.4029000000001</v>
      </c>
      <c r="J187" s="1" t="b">
        <v>1</v>
      </c>
      <c r="K187" s="9" t="s">
        <v>197</v>
      </c>
      <c r="L187" s="1">
        <v>2023</v>
      </c>
      <c r="M187" s="1">
        <v>5</v>
      </c>
      <c r="N187" s="1" t="s">
        <v>22</v>
      </c>
      <c r="O187" s="1">
        <v>22</v>
      </c>
      <c r="P187" t="str">
        <f t="shared" si="3"/>
        <v>night</v>
      </c>
    </row>
    <row r="188" spans="1:16" ht="15.75" customHeight="1" x14ac:dyDescent="0.35">
      <c r="A188" s="1">
        <v>1187</v>
      </c>
      <c r="B188" s="6">
        <v>45466</v>
      </c>
      <c r="C188" s="1">
        <v>202</v>
      </c>
      <c r="D188" s="1">
        <v>303</v>
      </c>
      <c r="E188" s="1">
        <v>105</v>
      </c>
      <c r="F188" s="1">
        <v>4</v>
      </c>
      <c r="G188" s="15">
        <v>217.77800000000002</v>
      </c>
      <c r="H188" s="15">
        <v>871.11200000000008</v>
      </c>
      <c r="I188" s="15">
        <v>165.51128000000003</v>
      </c>
      <c r="J188" s="1" t="b">
        <v>0</v>
      </c>
      <c r="K188" s="9" t="s">
        <v>198</v>
      </c>
      <c r="L188" s="1">
        <v>2024</v>
      </c>
      <c r="M188" s="1">
        <v>6</v>
      </c>
      <c r="N188" s="1" t="s">
        <v>20</v>
      </c>
      <c r="O188" s="1">
        <v>0</v>
      </c>
      <c r="P188" t="str">
        <f t="shared" si="3"/>
        <v>morning</v>
      </c>
    </row>
    <row r="189" spans="1:16" ht="15.75" customHeight="1" x14ac:dyDescent="0.35">
      <c r="A189" s="1">
        <v>1188</v>
      </c>
      <c r="B189" s="6">
        <v>45468</v>
      </c>
      <c r="C189" s="1">
        <v>201</v>
      </c>
      <c r="D189" s="1">
        <v>301</v>
      </c>
      <c r="E189" s="1">
        <v>104</v>
      </c>
      <c r="F189" s="1">
        <v>5</v>
      </c>
      <c r="G189" s="15">
        <v>493.32800000000009</v>
      </c>
      <c r="H189" s="15">
        <v>2466.6400000000003</v>
      </c>
      <c r="I189" s="15">
        <v>517.99440000000004</v>
      </c>
      <c r="J189" s="1" t="b">
        <v>0</v>
      </c>
      <c r="K189" s="9" t="s">
        <v>199</v>
      </c>
      <c r="L189" s="1">
        <v>2024</v>
      </c>
      <c r="M189" s="1">
        <v>6</v>
      </c>
      <c r="N189" s="1" t="s">
        <v>31</v>
      </c>
      <c r="O189" s="1">
        <v>8</v>
      </c>
      <c r="P189" t="str">
        <f t="shared" si="3"/>
        <v>morning</v>
      </c>
    </row>
    <row r="190" spans="1:16" ht="15.75" customHeight="1" x14ac:dyDescent="0.35">
      <c r="A190" s="1">
        <v>1189</v>
      </c>
      <c r="B190" s="6">
        <v>44872</v>
      </c>
      <c r="C190" s="1">
        <v>204</v>
      </c>
      <c r="D190" s="1">
        <v>304</v>
      </c>
      <c r="E190" s="1">
        <v>105</v>
      </c>
      <c r="F190" s="1">
        <v>1</v>
      </c>
      <c r="G190" s="15">
        <v>400.02600000000007</v>
      </c>
      <c r="H190" s="15">
        <v>400.02600000000007</v>
      </c>
      <c r="I190" s="15">
        <v>100.00650000000002</v>
      </c>
      <c r="J190" s="1" t="b">
        <v>0</v>
      </c>
      <c r="K190" s="9" t="s">
        <v>200</v>
      </c>
      <c r="L190" s="1">
        <v>2022</v>
      </c>
      <c r="M190" s="1">
        <v>11</v>
      </c>
      <c r="N190" s="1" t="s">
        <v>28</v>
      </c>
      <c r="O190" s="1">
        <v>23</v>
      </c>
      <c r="P190" t="str">
        <f t="shared" si="3"/>
        <v>night</v>
      </c>
    </row>
    <row r="191" spans="1:16" ht="15.75" customHeight="1" x14ac:dyDescent="0.35">
      <c r="A191" s="1">
        <v>1925</v>
      </c>
      <c r="B191" s="6">
        <v>45582</v>
      </c>
      <c r="C191" s="1">
        <v>204</v>
      </c>
      <c r="D191" s="1">
        <v>304</v>
      </c>
      <c r="E191" s="1">
        <v>103</v>
      </c>
      <c r="F191" s="1">
        <v>8</v>
      </c>
      <c r="G191" s="15">
        <v>658.61400000000003</v>
      </c>
      <c r="H191" s="15">
        <v>5268.9120000000003</v>
      </c>
      <c r="I191" s="15">
        <v>1001.09328</v>
      </c>
      <c r="J191" s="1" t="b">
        <v>0</v>
      </c>
      <c r="K191" s="9" t="s">
        <v>415</v>
      </c>
      <c r="L191" s="1">
        <v>2024</v>
      </c>
      <c r="M191" s="1">
        <v>10</v>
      </c>
      <c r="N191" s="1" t="s">
        <v>16</v>
      </c>
      <c r="O191" s="1">
        <v>11</v>
      </c>
      <c r="P191" t="str">
        <f t="shared" si="3"/>
        <v>morning</v>
      </c>
    </row>
    <row r="192" spans="1:16" ht="15.75" customHeight="1" x14ac:dyDescent="0.35">
      <c r="A192" s="1">
        <v>1191</v>
      </c>
      <c r="B192" s="6">
        <v>45330</v>
      </c>
      <c r="C192" s="1">
        <v>203</v>
      </c>
      <c r="D192" s="1">
        <v>303</v>
      </c>
      <c r="E192" s="1">
        <v>102</v>
      </c>
      <c r="F192" s="1">
        <v>5</v>
      </c>
      <c r="G192" s="15">
        <v>494.60400000000004</v>
      </c>
      <c r="H192" s="15">
        <v>2473.0200000000004</v>
      </c>
      <c r="I192" s="15">
        <v>370.95300000000003</v>
      </c>
      <c r="J192" s="1" t="b">
        <v>1</v>
      </c>
      <c r="K192" s="9" t="s">
        <v>202</v>
      </c>
      <c r="L192" s="1">
        <v>2024</v>
      </c>
      <c r="M192" s="1">
        <v>2</v>
      </c>
      <c r="N192" s="1" t="s">
        <v>16</v>
      </c>
      <c r="O192" s="1">
        <v>6</v>
      </c>
      <c r="P192" t="str">
        <f t="shared" si="3"/>
        <v>morning</v>
      </c>
    </row>
    <row r="193" spans="1:16" ht="15.75" customHeight="1" x14ac:dyDescent="0.35">
      <c r="A193" s="1">
        <v>1192</v>
      </c>
      <c r="B193" s="6">
        <v>44976</v>
      </c>
      <c r="C193" s="1">
        <v>205</v>
      </c>
      <c r="D193" s="1">
        <v>303</v>
      </c>
      <c r="E193" s="1">
        <v>101</v>
      </c>
      <c r="F193" s="1">
        <v>7</v>
      </c>
      <c r="G193" s="15">
        <v>302.01600000000002</v>
      </c>
      <c r="H193" s="15">
        <v>2114.1120000000001</v>
      </c>
      <c r="I193" s="15">
        <v>359.39904000000001</v>
      </c>
      <c r="J193" s="1" t="b">
        <v>0</v>
      </c>
      <c r="K193" s="9" t="s">
        <v>203</v>
      </c>
      <c r="L193" s="1">
        <v>2023</v>
      </c>
      <c r="M193" s="1">
        <v>2</v>
      </c>
      <c r="N193" s="1" t="s">
        <v>20</v>
      </c>
      <c r="O193" s="1">
        <v>7</v>
      </c>
      <c r="P193" t="str">
        <f t="shared" si="3"/>
        <v>morning</v>
      </c>
    </row>
    <row r="194" spans="1:16" ht="15.75" customHeight="1" x14ac:dyDescent="0.35">
      <c r="A194" s="1">
        <v>1193</v>
      </c>
      <c r="B194" s="6">
        <v>45325</v>
      </c>
      <c r="C194" s="1">
        <v>204</v>
      </c>
      <c r="D194" s="1">
        <v>305</v>
      </c>
      <c r="E194" s="1">
        <v>102</v>
      </c>
      <c r="F194" s="1">
        <v>4</v>
      </c>
      <c r="G194" s="15">
        <v>292.13800000000003</v>
      </c>
      <c r="H194" s="15">
        <v>1168.5520000000001</v>
      </c>
      <c r="I194" s="15">
        <v>222.02488000000002</v>
      </c>
      <c r="J194" s="1" t="b">
        <v>0</v>
      </c>
      <c r="K194" s="9" t="s">
        <v>204</v>
      </c>
      <c r="L194" s="1">
        <v>2024</v>
      </c>
      <c r="M194" s="1">
        <v>2</v>
      </c>
      <c r="N194" s="1" t="s">
        <v>22</v>
      </c>
      <c r="O194" s="1">
        <v>21</v>
      </c>
      <c r="P194" t="str">
        <f t="shared" si="3"/>
        <v>night</v>
      </c>
    </row>
    <row r="195" spans="1:16" ht="15.75" customHeight="1" x14ac:dyDescent="0.35">
      <c r="A195" s="1">
        <v>1194</v>
      </c>
      <c r="B195" s="6">
        <v>44903</v>
      </c>
      <c r="C195" s="1">
        <v>201</v>
      </c>
      <c r="D195" s="1">
        <v>302</v>
      </c>
      <c r="E195" s="1">
        <v>104</v>
      </c>
      <c r="F195" s="1">
        <v>6</v>
      </c>
      <c r="G195" s="15">
        <v>187.63800000000003</v>
      </c>
      <c r="H195" s="15">
        <v>1125.8280000000002</v>
      </c>
      <c r="I195" s="15">
        <v>236.42388000000003</v>
      </c>
      <c r="J195" s="1" t="b">
        <v>0</v>
      </c>
      <c r="K195" s="9" t="s">
        <v>205</v>
      </c>
      <c r="L195" s="1">
        <v>2022</v>
      </c>
      <c r="M195" s="1">
        <v>12</v>
      </c>
      <c r="N195" s="1" t="s">
        <v>16</v>
      </c>
      <c r="O195" s="1">
        <v>8</v>
      </c>
      <c r="P195" t="str">
        <f t="shared" si="3"/>
        <v>morning</v>
      </c>
    </row>
    <row r="196" spans="1:16" ht="15.75" customHeight="1" x14ac:dyDescent="0.35">
      <c r="A196" s="1">
        <v>1195</v>
      </c>
      <c r="B196" s="6">
        <v>45550</v>
      </c>
      <c r="C196" s="1">
        <v>203</v>
      </c>
      <c r="D196" s="1">
        <v>304</v>
      </c>
      <c r="E196" s="1">
        <v>105</v>
      </c>
      <c r="F196" s="1">
        <v>7</v>
      </c>
      <c r="G196" s="15">
        <v>365.31000000000006</v>
      </c>
      <c r="H196" s="15">
        <v>2557.1700000000005</v>
      </c>
      <c r="I196" s="15">
        <v>639.29250000000013</v>
      </c>
      <c r="J196" s="1" t="b">
        <v>0</v>
      </c>
      <c r="K196" s="9" t="s">
        <v>206</v>
      </c>
      <c r="L196" s="1">
        <v>2024</v>
      </c>
      <c r="M196" s="1">
        <v>9</v>
      </c>
      <c r="N196" s="1" t="s">
        <v>20</v>
      </c>
      <c r="O196" s="1">
        <v>0</v>
      </c>
      <c r="P196" t="str">
        <f t="shared" si="3"/>
        <v>morning</v>
      </c>
    </row>
    <row r="197" spans="1:16" ht="15.75" customHeight="1" x14ac:dyDescent="0.35">
      <c r="A197" s="1">
        <v>1196</v>
      </c>
      <c r="B197" s="6">
        <v>45128</v>
      </c>
      <c r="C197" s="1">
        <v>201</v>
      </c>
      <c r="D197" s="1">
        <v>303</v>
      </c>
      <c r="E197" s="1">
        <v>104</v>
      </c>
      <c r="F197" s="1">
        <v>4</v>
      </c>
      <c r="G197" s="15">
        <v>549.53800000000001</v>
      </c>
      <c r="H197" s="15">
        <v>2198.152</v>
      </c>
      <c r="I197" s="15">
        <v>659.44560000000001</v>
      </c>
      <c r="J197" s="1" t="b">
        <v>1</v>
      </c>
      <c r="K197" s="9" t="s">
        <v>207</v>
      </c>
      <c r="L197" s="1">
        <v>2023</v>
      </c>
      <c r="M197" s="1">
        <v>7</v>
      </c>
      <c r="N197" s="1" t="s">
        <v>26</v>
      </c>
      <c r="O197" s="1">
        <v>7</v>
      </c>
      <c r="P197" t="str">
        <f t="shared" si="3"/>
        <v>morning</v>
      </c>
    </row>
    <row r="198" spans="1:16" ht="15.75" customHeight="1" x14ac:dyDescent="0.35">
      <c r="A198" s="1">
        <v>1197</v>
      </c>
      <c r="B198" s="6">
        <v>45278</v>
      </c>
      <c r="C198" s="1">
        <v>201</v>
      </c>
      <c r="D198" s="1">
        <v>303</v>
      </c>
      <c r="E198" s="1">
        <v>102</v>
      </c>
      <c r="F198" s="1">
        <v>5</v>
      </c>
      <c r="G198" s="15">
        <v>60.742000000000004</v>
      </c>
      <c r="H198" s="15">
        <v>303.71000000000004</v>
      </c>
      <c r="I198" s="15">
        <v>45.556500000000007</v>
      </c>
      <c r="J198" s="1" t="b">
        <v>1</v>
      </c>
      <c r="K198" s="9" t="s">
        <v>200</v>
      </c>
      <c r="L198" s="1">
        <v>2023</v>
      </c>
      <c r="M198" s="1">
        <v>12</v>
      </c>
      <c r="N198" s="1" t="s">
        <v>28</v>
      </c>
      <c r="O198" s="1">
        <v>23</v>
      </c>
      <c r="P198" t="str">
        <f t="shared" si="3"/>
        <v>night</v>
      </c>
    </row>
    <row r="199" spans="1:16" ht="15.75" customHeight="1" x14ac:dyDescent="0.35">
      <c r="A199" s="1">
        <v>1198</v>
      </c>
      <c r="B199" s="6">
        <v>45276</v>
      </c>
      <c r="C199" s="1">
        <v>203</v>
      </c>
      <c r="D199" s="1">
        <v>305</v>
      </c>
      <c r="E199" s="1">
        <v>101</v>
      </c>
      <c r="F199" s="1">
        <v>6</v>
      </c>
      <c r="G199" s="15">
        <v>478.98400000000004</v>
      </c>
      <c r="H199" s="15">
        <v>2873.9040000000005</v>
      </c>
      <c r="I199" s="15">
        <v>488.56368000000009</v>
      </c>
      <c r="J199" s="1" t="b">
        <v>1</v>
      </c>
      <c r="K199" s="9" t="s">
        <v>208</v>
      </c>
      <c r="L199" s="1">
        <v>2023</v>
      </c>
      <c r="M199" s="1">
        <v>12</v>
      </c>
      <c r="N199" s="1" t="s">
        <v>22</v>
      </c>
      <c r="O199" s="1">
        <v>5</v>
      </c>
      <c r="P199" t="str">
        <f t="shared" si="3"/>
        <v>morning</v>
      </c>
    </row>
    <row r="200" spans="1:16" ht="15.75" customHeight="1" x14ac:dyDescent="0.35">
      <c r="A200" s="1">
        <v>1199</v>
      </c>
      <c r="B200" s="6">
        <v>45222</v>
      </c>
      <c r="C200" s="1">
        <v>203</v>
      </c>
      <c r="D200" s="1">
        <v>303</v>
      </c>
      <c r="E200" s="1">
        <v>104</v>
      </c>
      <c r="F200" s="1">
        <v>8</v>
      </c>
      <c r="G200" s="15">
        <v>278.43200000000002</v>
      </c>
      <c r="H200" s="15">
        <v>2227.4560000000001</v>
      </c>
      <c r="I200" s="15">
        <v>423.21664000000004</v>
      </c>
      <c r="J200" s="1" t="b">
        <v>0</v>
      </c>
      <c r="K200" s="9" t="s">
        <v>54</v>
      </c>
      <c r="L200" s="1">
        <v>2023</v>
      </c>
      <c r="M200" s="1">
        <v>10</v>
      </c>
      <c r="N200" s="1" t="s">
        <v>28</v>
      </c>
      <c r="O200" s="1">
        <v>21</v>
      </c>
      <c r="P200" t="str">
        <f t="shared" si="3"/>
        <v>night</v>
      </c>
    </row>
    <row r="201" spans="1:16" ht="15.75" customHeight="1" x14ac:dyDescent="0.35">
      <c r="A201" s="1">
        <v>1200</v>
      </c>
      <c r="B201" s="6">
        <v>44860</v>
      </c>
      <c r="C201" s="1">
        <v>202</v>
      </c>
      <c r="D201" s="1">
        <v>302</v>
      </c>
      <c r="E201" s="1">
        <v>103</v>
      </c>
      <c r="F201" s="1">
        <v>10</v>
      </c>
      <c r="G201" s="15">
        <v>400.774</v>
      </c>
      <c r="H201" s="15">
        <v>4007.74</v>
      </c>
      <c r="I201" s="15">
        <v>841.6253999999999</v>
      </c>
      <c r="J201" s="1" t="b">
        <v>0</v>
      </c>
      <c r="K201" s="9" t="s">
        <v>209</v>
      </c>
      <c r="L201" s="1">
        <v>2022</v>
      </c>
      <c r="M201" s="1">
        <v>10</v>
      </c>
      <c r="N201" s="1" t="s">
        <v>18</v>
      </c>
      <c r="O201" s="1">
        <v>4</v>
      </c>
      <c r="P201" t="str">
        <f t="shared" si="3"/>
        <v>morning</v>
      </c>
    </row>
    <row r="202" spans="1:16" ht="15.75" customHeight="1" x14ac:dyDescent="0.35">
      <c r="A202" s="1">
        <v>1201</v>
      </c>
      <c r="B202" s="6">
        <v>45359</v>
      </c>
      <c r="C202" s="1">
        <v>203</v>
      </c>
      <c r="D202" s="1">
        <v>303</v>
      </c>
      <c r="E202" s="1">
        <v>101</v>
      </c>
      <c r="F202" s="1">
        <v>9</v>
      </c>
      <c r="G202" s="15">
        <v>446.072</v>
      </c>
      <c r="H202" s="15">
        <v>4014.6480000000001</v>
      </c>
      <c r="I202" s="15">
        <v>1003.662</v>
      </c>
      <c r="J202" s="1" t="b">
        <v>0</v>
      </c>
      <c r="K202" s="9" t="s">
        <v>210</v>
      </c>
      <c r="L202" s="1">
        <v>2024</v>
      </c>
      <c r="M202" s="1">
        <v>3</v>
      </c>
      <c r="N202" s="1" t="s">
        <v>26</v>
      </c>
      <c r="O202" s="1">
        <v>18</v>
      </c>
      <c r="P202" t="str">
        <f t="shared" si="3"/>
        <v>evening</v>
      </c>
    </row>
    <row r="203" spans="1:16" ht="15.75" customHeight="1" x14ac:dyDescent="0.35">
      <c r="A203" s="1">
        <v>1202</v>
      </c>
      <c r="B203" s="6">
        <v>45305</v>
      </c>
      <c r="C203" s="1">
        <v>201</v>
      </c>
      <c r="D203" s="1">
        <v>304</v>
      </c>
      <c r="E203" s="1">
        <v>101</v>
      </c>
      <c r="F203" s="1">
        <v>3</v>
      </c>
      <c r="G203" s="15">
        <v>235.136</v>
      </c>
      <c r="H203" s="15">
        <v>705.40800000000002</v>
      </c>
      <c r="I203" s="15">
        <v>211.6224</v>
      </c>
      <c r="J203" s="1" t="b">
        <v>1</v>
      </c>
      <c r="K203" s="9" t="s">
        <v>211</v>
      </c>
      <c r="L203" s="1">
        <v>2024</v>
      </c>
      <c r="M203" s="1">
        <v>1</v>
      </c>
      <c r="N203" s="1" t="s">
        <v>20</v>
      </c>
      <c r="O203" s="1">
        <v>1</v>
      </c>
      <c r="P203" t="str">
        <f t="shared" ref="P203:P266" si="4">IF(O203 &lt; 12, "morning", IF(O203 &lt; 18, "afternoon", IF(O203 &lt; 21, "evening", "night")))</f>
        <v>morning</v>
      </c>
    </row>
    <row r="204" spans="1:16" ht="15.75" customHeight="1" x14ac:dyDescent="0.35">
      <c r="A204" s="1">
        <v>1203</v>
      </c>
      <c r="B204" s="6">
        <v>45509</v>
      </c>
      <c r="C204" s="1">
        <v>201</v>
      </c>
      <c r="D204" s="1">
        <v>303</v>
      </c>
      <c r="E204" s="1">
        <v>103</v>
      </c>
      <c r="F204" s="1">
        <v>7</v>
      </c>
      <c r="G204" s="15">
        <v>284.17399999999998</v>
      </c>
      <c r="H204" s="15">
        <v>1989.2179999999998</v>
      </c>
      <c r="I204" s="15">
        <v>298.38269999999994</v>
      </c>
      <c r="J204" s="1" t="b">
        <v>0</v>
      </c>
      <c r="K204" s="9" t="s">
        <v>212</v>
      </c>
      <c r="L204" s="1">
        <v>2024</v>
      </c>
      <c r="M204" s="1">
        <v>8</v>
      </c>
      <c r="N204" s="1" t="s">
        <v>28</v>
      </c>
      <c r="O204" s="1">
        <v>20</v>
      </c>
      <c r="P204" t="str">
        <f t="shared" si="4"/>
        <v>evening</v>
      </c>
    </row>
    <row r="205" spans="1:16" ht="15.75" customHeight="1" x14ac:dyDescent="0.35">
      <c r="A205" s="1">
        <v>1204</v>
      </c>
      <c r="B205" s="6">
        <v>44969</v>
      </c>
      <c r="C205" s="1">
        <v>204</v>
      </c>
      <c r="D205" s="1">
        <v>304</v>
      </c>
      <c r="E205" s="1">
        <v>103</v>
      </c>
      <c r="F205" s="1">
        <v>9</v>
      </c>
      <c r="G205" s="15">
        <v>422.00400000000002</v>
      </c>
      <c r="H205" s="15">
        <v>3798.0360000000001</v>
      </c>
      <c r="I205" s="15">
        <v>645.66612000000009</v>
      </c>
      <c r="J205" s="1" t="b">
        <v>0</v>
      </c>
      <c r="K205" s="9" t="s">
        <v>207</v>
      </c>
      <c r="L205" s="1">
        <v>2023</v>
      </c>
      <c r="M205" s="1">
        <v>2</v>
      </c>
      <c r="N205" s="1" t="s">
        <v>20</v>
      </c>
      <c r="O205" s="1">
        <v>7</v>
      </c>
      <c r="P205" t="str">
        <f t="shared" si="4"/>
        <v>morning</v>
      </c>
    </row>
    <row r="206" spans="1:16" ht="15.75" customHeight="1" x14ac:dyDescent="0.35">
      <c r="A206" s="1">
        <v>1205</v>
      </c>
      <c r="B206" s="6">
        <v>45046</v>
      </c>
      <c r="C206" s="1">
        <v>205</v>
      </c>
      <c r="D206" s="1">
        <v>305</v>
      </c>
      <c r="E206" s="1">
        <v>104</v>
      </c>
      <c r="F206" s="1">
        <v>6</v>
      </c>
      <c r="G206" s="15">
        <v>178.86</v>
      </c>
      <c r="H206" s="15">
        <v>1073.1600000000001</v>
      </c>
      <c r="I206" s="15">
        <v>203.90040000000002</v>
      </c>
      <c r="J206" s="1" t="b">
        <v>0</v>
      </c>
      <c r="K206" s="9" t="s">
        <v>213</v>
      </c>
      <c r="L206" s="1">
        <v>2023</v>
      </c>
      <c r="M206" s="1">
        <v>4</v>
      </c>
      <c r="N206" s="1" t="s">
        <v>20</v>
      </c>
      <c r="O206" s="1">
        <v>4</v>
      </c>
      <c r="P206" t="str">
        <f t="shared" si="4"/>
        <v>morning</v>
      </c>
    </row>
    <row r="207" spans="1:16" ht="15.75" customHeight="1" x14ac:dyDescent="0.35">
      <c r="A207" s="1">
        <v>1206</v>
      </c>
      <c r="B207" s="6">
        <v>45409</v>
      </c>
      <c r="C207" s="1">
        <v>201</v>
      </c>
      <c r="D207" s="1">
        <v>305</v>
      </c>
      <c r="E207" s="1">
        <v>101</v>
      </c>
      <c r="F207" s="1">
        <v>5</v>
      </c>
      <c r="G207" s="15">
        <v>273.108</v>
      </c>
      <c r="H207" s="15">
        <v>1365.54</v>
      </c>
      <c r="I207" s="15">
        <v>286.76339999999999</v>
      </c>
      <c r="J207" s="1" t="b">
        <v>0</v>
      </c>
      <c r="K207" s="9" t="s">
        <v>214</v>
      </c>
      <c r="L207" s="1">
        <v>2024</v>
      </c>
      <c r="M207" s="1">
        <v>4</v>
      </c>
      <c r="N207" s="1" t="s">
        <v>22</v>
      </c>
      <c r="O207" s="1">
        <v>5</v>
      </c>
      <c r="P207" t="str">
        <f t="shared" si="4"/>
        <v>morning</v>
      </c>
    </row>
    <row r="208" spans="1:16" ht="15.75" customHeight="1" x14ac:dyDescent="0.35">
      <c r="A208" s="1">
        <v>1207</v>
      </c>
      <c r="B208" s="6">
        <v>45164</v>
      </c>
      <c r="C208" s="1">
        <v>205</v>
      </c>
      <c r="D208" s="1">
        <v>301</v>
      </c>
      <c r="E208" s="1">
        <v>103</v>
      </c>
      <c r="F208" s="1">
        <v>9</v>
      </c>
      <c r="G208" s="15">
        <v>125.07000000000001</v>
      </c>
      <c r="H208" s="15">
        <v>1125.6300000000001</v>
      </c>
      <c r="I208" s="15">
        <v>281.40750000000003</v>
      </c>
      <c r="J208" s="1" t="b">
        <v>0</v>
      </c>
      <c r="K208" s="9" t="s">
        <v>109</v>
      </c>
      <c r="L208" s="1">
        <v>2023</v>
      </c>
      <c r="M208" s="1">
        <v>8</v>
      </c>
      <c r="N208" s="1" t="s">
        <v>22</v>
      </c>
      <c r="O208" s="1">
        <v>2</v>
      </c>
      <c r="P208" t="str">
        <f t="shared" si="4"/>
        <v>morning</v>
      </c>
    </row>
    <row r="209" spans="1:16" ht="15.75" customHeight="1" x14ac:dyDescent="0.35">
      <c r="A209" s="1">
        <v>1208</v>
      </c>
      <c r="B209" s="6">
        <v>45049</v>
      </c>
      <c r="C209" s="1">
        <v>204</v>
      </c>
      <c r="D209" s="1">
        <v>301</v>
      </c>
      <c r="E209" s="1">
        <v>103</v>
      </c>
      <c r="F209" s="1">
        <v>10</v>
      </c>
      <c r="G209" s="15">
        <v>321.61799999999999</v>
      </c>
      <c r="H209" s="15">
        <v>3216.18</v>
      </c>
      <c r="I209" s="15">
        <v>964.85399999999993</v>
      </c>
      <c r="J209" s="1" t="b">
        <v>0</v>
      </c>
      <c r="K209" s="9" t="s">
        <v>116</v>
      </c>
      <c r="L209" s="1">
        <v>2023</v>
      </c>
      <c r="M209" s="1">
        <v>5</v>
      </c>
      <c r="N209" s="1" t="s">
        <v>18</v>
      </c>
      <c r="O209" s="1">
        <v>1</v>
      </c>
      <c r="P209" t="str">
        <f t="shared" si="4"/>
        <v>morning</v>
      </c>
    </row>
    <row r="210" spans="1:16" ht="15.75" customHeight="1" x14ac:dyDescent="0.35">
      <c r="A210" s="1">
        <v>1209</v>
      </c>
      <c r="B210" s="6">
        <v>45447</v>
      </c>
      <c r="C210" s="1">
        <v>205</v>
      </c>
      <c r="D210" s="1">
        <v>304</v>
      </c>
      <c r="E210" s="1">
        <v>101</v>
      </c>
      <c r="F210" s="1">
        <v>5</v>
      </c>
      <c r="G210" s="15">
        <v>219.03200000000001</v>
      </c>
      <c r="H210" s="15">
        <v>1095.1600000000001</v>
      </c>
      <c r="I210" s="15">
        <v>164.274</v>
      </c>
      <c r="J210" s="1" t="b">
        <v>0</v>
      </c>
      <c r="K210" s="9" t="s">
        <v>215</v>
      </c>
      <c r="L210" s="1">
        <v>2024</v>
      </c>
      <c r="M210" s="1">
        <v>6</v>
      </c>
      <c r="N210" s="1" t="s">
        <v>31</v>
      </c>
      <c r="O210" s="1">
        <v>2</v>
      </c>
      <c r="P210" t="str">
        <f t="shared" si="4"/>
        <v>morning</v>
      </c>
    </row>
    <row r="211" spans="1:16" ht="15.75" customHeight="1" x14ac:dyDescent="0.35">
      <c r="A211" s="1">
        <v>1210</v>
      </c>
      <c r="B211" s="6">
        <v>45247</v>
      </c>
      <c r="C211" s="1">
        <v>202</v>
      </c>
      <c r="D211" s="1">
        <v>302</v>
      </c>
      <c r="E211" s="1">
        <v>105</v>
      </c>
      <c r="F211" s="1">
        <v>4</v>
      </c>
      <c r="G211" s="15">
        <v>123.44200000000001</v>
      </c>
      <c r="H211" s="15">
        <v>493.76800000000003</v>
      </c>
      <c r="I211" s="15">
        <v>83.940560000000005</v>
      </c>
      <c r="J211" s="1" t="b">
        <v>0</v>
      </c>
      <c r="K211" s="9" t="s">
        <v>216</v>
      </c>
      <c r="L211" s="1">
        <v>2023</v>
      </c>
      <c r="M211" s="1">
        <v>11</v>
      </c>
      <c r="N211" s="1" t="s">
        <v>26</v>
      </c>
      <c r="O211" s="1">
        <v>2</v>
      </c>
      <c r="P211" t="str">
        <f t="shared" si="4"/>
        <v>morning</v>
      </c>
    </row>
    <row r="212" spans="1:16" ht="15.75" customHeight="1" x14ac:dyDescent="0.35">
      <c r="A212" s="1">
        <v>1211</v>
      </c>
      <c r="B212" s="6">
        <v>44997</v>
      </c>
      <c r="C212" s="1">
        <v>204</v>
      </c>
      <c r="D212" s="1">
        <v>301</v>
      </c>
      <c r="E212" s="1">
        <v>102</v>
      </c>
      <c r="F212" s="1">
        <v>2</v>
      </c>
      <c r="G212" s="15">
        <v>644.20400000000006</v>
      </c>
      <c r="H212" s="15">
        <v>1288.4080000000001</v>
      </c>
      <c r="I212" s="15">
        <v>244.79752000000002</v>
      </c>
      <c r="J212" s="1" t="b">
        <v>0</v>
      </c>
      <c r="K212" s="9" t="s">
        <v>217</v>
      </c>
      <c r="L212" s="1">
        <v>2023</v>
      </c>
      <c r="M212" s="1">
        <v>3</v>
      </c>
      <c r="N212" s="1" t="s">
        <v>20</v>
      </c>
      <c r="O212" s="1">
        <v>4</v>
      </c>
      <c r="P212" t="str">
        <f t="shared" si="4"/>
        <v>morning</v>
      </c>
    </row>
    <row r="213" spans="1:16" ht="15.75" customHeight="1" x14ac:dyDescent="0.35">
      <c r="A213" s="1">
        <v>1212</v>
      </c>
      <c r="B213" s="6">
        <v>45514</v>
      </c>
      <c r="C213" s="1">
        <v>204</v>
      </c>
      <c r="D213" s="1">
        <v>302</v>
      </c>
      <c r="E213" s="1">
        <v>105</v>
      </c>
      <c r="F213" s="1">
        <v>7</v>
      </c>
      <c r="G213" s="15">
        <v>277.57400000000001</v>
      </c>
      <c r="H213" s="15">
        <v>1943.018</v>
      </c>
      <c r="I213" s="15">
        <v>408.03377999999998</v>
      </c>
      <c r="J213" s="1" t="b">
        <v>0</v>
      </c>
      <c r="K213" s="9" t="s">
        <v>218</v>
      </c>
      <c r="L213" s="1">
        <v>2024</v>
      </c>
      <c r="M213" s="1">
        <v>8</v>
      </c>
      <c r="N213" s="1" t="s">
        <v>22</v>
      </c>
      <c r="O213" s="1">
        <v>6</v>
      </c>
      <c r="P213" t="str">
        <f t="shared" si="4"/>
        <v>morning</v>
      </c>
    </row>
    <row r="214" spans="1:16" ht="15.75" customHeight="1" x14ac:dyDescent="0.35">
      <c r="A214" s="1">
        <v>1213</v>
      </c>
      <c r="B214" s="6">
        <v>45486</v>
      </c>
      <c r="C214" s="1">
        <v>203</v>
      </c>
      <c r="D214" s="1">
        <v>302</v>
      </c>
      <c r="E214" s="1">
        <v>104</v>
      </c>
      <c r="F214" s="1">
        <v>4</v>
      </c>
      <c r="G214" s="15">
        <v>310.00200000000001</v>
      </c>
      <c r="H214" s="15">
        <v>1240.008</v>
      </c>
      <c r="I214" s="15">
        <v>310.00200000000001</v>
      </c>
      <c r="J214" s="1" t="b">
        <v>0</v>
      </c>
      <c r="K214" s="9" t="s">
        <v>219</v>
      </c>
      <c r="L214" s="1">
        <v>2024</v>
      </c>
      <c r="M214" s="1">
        <v>7</v>
      </c>
      <c r="N214" s="1" t="s">
        <v>22</v>
      </c>
      <c r="O214" s="1">
        <v>2</v>
      </c>
      <c r="P214" t="str">
        <f t="shared" si="4"/>
        <v>morning</v>
      </c>
    </row>
    <row r="215" spans="1:16" ht="15.75" customHeight="1" x14ac:dyDescent="0.35">
      <c r="A215" s="1">
        <v>1214</v>
      </c>
      <c r="B215" s="6">
        <v>44918</v>
      </c>
      <c r="C215" s="1">
        <v>204</v>
      </c>
      <c r="D215" s="1">
        <v>302</v>
      </c>
      <c r="E215" s="1">
        <v>104</v>
      </c>
      <c r="F215" s="1">
        <v>5</v>
      </c>
      <c r="G215" s="15">
        <v>351.71400000000006</v>
      </c>
      <c r="H215" s="15">
        <v>1758.5700000000002</v>
      </c>
      <c r="I215" s="15">
        <v>527.57100000000003</v>
      </c>
      <c r="J215" s="1" t="b">
        <v>0</v>
      </c>
      <c r="K215" s="9" t="s">
        <v>220</v>
      </c>
      <c r="L215" s="1">
        <v>2022</v>
      </c>
      <c r="M215" s="1">
        <v>12</v>
      </c>
      <c r="N215" s="1" t="s">
        <v>26</v>
      </c>
      <c r="O215" s="1">
        <v>1</v>
      </c>
      <c r="P215" t="str">
        <f t="shared" si="4"/>
        <v>morning</v>
      </c>
    </row>
    <row r="216" spans="1:16" ht="15.75" customHeight="1" x14ac:dyDescent="0.35">
      <c r="A216" s="1">
        <v>1215</v>
      </c>
      <c r="B216" s="6">
        <v>45340</v>
      </c>
      <c r="C216" s="1">
        <v>202</v>
      </c>
      <c r="D216" s="1">
        <v>304</v>
      </c>
      <c r="E216" s="1">
        <v>105</v>
      </c>
      <c r="F216" s="1">
        <v>2</v>
      </c>
      <c r="G216" s="15">
        <v>503.93200000000007</v>
      </c>
      <c r="H216" s="15">
        <v>1007.8640000000001</v>
      </c>
      <c r="I216" s="15">
        <v>151.17960000000002</v>
      </c>
      <c r="J216" s="1" t="b">
        <v>0</v>
      </c>
      <c r="K216" s="9" t="s">
        <v>221</v>
      </c>
      <c r="L216" s="1">
        <v>2024</v>
      </c>
      <c r="M216" s="1">
        <v>2</v>
      </c>
      <c r="N216" s="1" t="s">
        <v>20</v>
      </c>
      <c r="O216" s="1">
        <v>8</v>
      </c>
      <c r="P216" t="str">
        <f t="shared" si="4"/>
        <v>morning</v>
      </c>
    </row>
    <row r="217" spans="1:16" ht="15.75" customHeight="1" x14ac:dyDescent="0.35">
      <c r="A217" s="1">
        <v>1216</v>
      </c>
      <c r="B217" s="6">
        <v>45447</v>
      </c>
      <c r="C217" s="1">
        <v>204</v>
      </c>
      <c r="D217" s="1">
        <v>304</v>
      </c>
      <c r="E217" s="1">
        <v>101</v>
      </c>
      <c r="F217" s="1">
        <v>9</v>
      </c>
      <c r="G217" s="15">
        <v>562.27600000000007</v>
      </c>
      <c r="H217" s="15">
        <v>5060.4840000000004</v>
      </c>
      <c r="I217" s="15">
        <v>860.28228000000013</v>
      </c>
      <c r="J217" s="1" t="b">
        <v>0</v>
      </c>
      <c r="K217" s="9" t="s">
        <v>222</v>
      </c>
      <c r="L217" s="1">
        <v>2024</v>
      </c>
      <c r="M217" s="1">
        <v>6</v>
      </c>
      <c r="N217" s="1" t="s">
        <v>31</v>
      </c>
      <c r="O217" s="1">
        <v>6</v>
      </c>
      <c r="P217" t="str">
        <f t="shared" si="4"/>
        <v>morning</v>
      </c>
    </row>
    <row r="218" spans="1:16" ht="15.75" customHeight="1" x14ac:dyDescent="0.35">
      <c r="A218" s="1">
        <v>1217</v>
      </c>
      <c r="B218" s="6">
        <v>44925</v>
      </c>
      <c r="C218" s="1">
        <v>202</v>
      </c>
      <c r="D218" s="1">
        <v>303</v>
      </c>
      <c r="E218" s="1">
        <v>101</v>
      </c>
      <c r="F218" s="1">
        <v>10</v>
      </c>
      <c r="G218" s="15">
        <v>332.42</v>
      </c>
      <c r="H218" s="15">
        <v>3324.2000000000003</v>
      </c>
      <c r="I218" s="15">
        <v>631.59800000000007</v>
      </c>
      <c r="J218" s="1" t="b">
        <v>0</v>
      </c>
      <c r="K218" s="9" t="s">
        <v>106</v>
      </c>
      <c r="L218" s="1">
        <v>2022</v>
      </c>
      <c r="M218" s="1">
        <v>12</v>
      </c>
      <c r="N218" s="1" t="s">
        <v>26</v>
      </c>
      <c r="O218" s="1">
        <v>3</v>
      </c>
      <c r="P218" t="str">
        <f t="shared" si="4"/>
        <v>morning</v>
      </c>
    </row>
    <row r="219" spans="1:16" ht="15.75" customHeight="1" x14ac:dyDescent="0.35">
      <c r="A219" s="1">
        <v>1218</v>
      </c>
      <c r="B219" s="6">
        <v>45177</v>
      </c>
      <c r="C219" s="1">
        <v>204</v>
      </c>
      <c r="D219" s="1">
        <v>301</v>
      </c>
      <c r="E219" s="1">
        <v>102</v>
      </c>
      <c r="F219" s="1">
        <v>4</v>
      </c>
      <c r="G219" s="15">
        <v>203.45600000000002</v>
      </c>
      <c r="H219" s="15">
        <v>813.82400000000007</v>
      </c>
      <c r="I219" s="15">
        <v>170.90304</v>
      </c>
      <c r="J219" s="1" t="b">
        <v>1</v>
      </c>
      <c r="K219" s="9" t="s">
        <v>223</v>
      </c>
      <c r="L219" s="1">
        <v>2023</v>
      </c>
      <c r="M219" s="1">
        <v>9</v>
      </c>
      <c r="N219" s="1" t="s">
        <v>26</v>
      </c>
      <c r="O219" s="1">
        <v>20</v>
      </c>
      <c r="P219" t="str">
        <f t="shared" si="4"/>
        <v>evening</v>
      </c>
    </row>
    <row r="220" spans="1:16" ht="15.75" customHeight="1" x14ac:dyDescent="0.35">
      <c r="A220" s="1">
        <v>1219</v>
      </c>
      <c r="B220" s="6">
        <v>44972</v>
      </c>
      <c r="C220" s="1">
        <v>205</v>
      </c>
      <c r="D220" s="1">
        <v>304</v>
      </c>
      <c r="E220" s="1">
        <v>103</v>
      </c>
      <c r="F220" s="1">
        <v>8</v>
      </c>
      <c r="G220" s="15">
        <v>311.25600000000003</v>
      </c>
      <c r="H220" s="15">
        <v>2490.0480000000002</v>
      </c>
      <c r="I220" s="15">
        <v>622.51200000000006</v>
      </c>
      <c r="J220" s="1" t="b">
        <v>0</v>
      </c>
      <c r="K220" s="9" t="s">
        <v>224</v>
      </c>
      <c r="L220" s="1">
        <v>2023</v>
      </c>
      <c r="M220" s="1">
        <v>2</v>
      </c>
      <c r="N220" s="1" t="s">
        <v>18</v>
      </c>
      <c r="O220" s="1">
        <v>14</v>
      </c>
      <c r="P220" t="str">
        <f t="shared" si="4"/>
        <v>afternoon</v>
      </c>
    </row>
    <row r="221" spans="1:16" ht="15.75" customHeight="1" x14ac:dyDescent="0.35">
      <c r="A221" s="1">
        <v>1220</v>
      </c>
      <c r="B221" s="6">
        <v>45530</v>
      </c>
      <c r="C221" s="1">
        <v>205</v>
      </c>
      <c r="D221" s="1">
        <v>301</v>
      </c>
      <c r="E221" s="1">
        <v>104</v>
      </c>
      <c r="F221" s="1">
        <v>10</v>
      </c>
      <c r="G221" s="15">
        <v>623.54600000000005</v>
      </c>
      <c r="H221" s="15">
        <v>6235.4600000000009</v>
      </c>
      <c r="I221" s="15">
        <v>1870.6380000000001</v>
      </c>
      <c r="J221" s="1" t="b">
        <v>0</v>
      </c>
      <c r="K221" s="9" t="s">
        <v>225</v>
      </c>
      <c r="L221" s="1">
        <v>2024</v>
      </c>
      <c r="M221" s="1">
        <v>8</v>
      </c>
      <c r="N221" s="1" t="s">
        <v>28</v>
      </c>
      <c r="O221" s="1">
        <v>6</v>
      </c>
      <c r="P221" t="str">
        <f t="shared" si="4"/>
        <v>morning</v>
      </c>
    </row>
    <row r="222" spans="1:16" ht="15.75" customHeight="1" x14ac:dyDescent="0.35">
      <c r="A222" s="1">
        <v>1221</v>
      </c>
      <c r="B222" s="6">
        <v>44922</v>
      </c>
      <c r="C222" s="1">
        <v>204</v>
      </c>
      <c r="D222" s="1">
        <v>301</v>
      </c>
      <c r="E222" s="1">
        <v>104</v>
      </c>
      <c r="F222" s="1">
        <v>2</v>
      </c>
      <c r="G222" s="15">
        <v>208.38400000000001</v>
      </c>
      <c r="H222" s="15">
        <v>416.76800000000003</v>
      </c>
      <c r="I222" s="15">
        <v>62.5152</v>
      </c>
      <c r="J222" s="1" t="b">
        <v>0</v>
      </c>
      <c r="K222" s="9" t="s">
        <v>226</v>
      </c>
      <c r="L222" s="1">
        <v>2022</v>
      </c>
      <c r="M222" s="1">
        <v>12</v>
      </c>
      <c r="N222" s="1" t="s">
        <v>31</v>
      </c>
      <c r="O222" s="1">
        <v>13</v>
      </c>
      <c r="P222" t="str">
        <f t="shared" si="4"/>
        <v>afternoon</v>
      </c>
    </row>
    <row r="223" spans="1:16" ht="15.75" customHeight="1" x14ac:dyDescent="0.35">
      <c r="A223" s="1">
        <v>1222</v>
      </c>
      <c r="B223" s="6">
        <v>45551</v>
      </c>
      <c r="C223" s="1">
        <v>201</v>
      </c>
      <c r="D223" s="1">
        <v>303</v>
      </c>
      <c r="E223" s="1">
        <v>104</v>
      </c>
      <c r="F223" s="1">
        <v>7</v>
      </c>
      <c r="G223" s="15">
        <v>380.05</v>
      </c>
      <c r="H223" s="15">
        <v>2660.35</v>
      </c>
      <c r="I223" s="15">
        <v>452.2595</v>
      </c>
      <c r="J223" s="1" t="b">
        <v>1</v>
      </c>
      <c r="K223" s="9" t="s">
        <v>198</v>
      </c>
      <c r="L223" s="1">
        <v>2024</v>
      </c>
      <c r="M223" s="1">
        <v>9</v>
      </c>
      <c r="N223" s="1" t="s">
        <v>28</v>
      </c>
      <c r="O223" s="1">
        <v>0</v>
      </c>
      <c r="P223" t="str">
        <f t="shared" si="4"/>
        <v>morning</v>
      </c>
    </row>
    <row r="224" spans="1:16" ht="15.75" customHeight="1" x14ac:dyDescent="0.35">
      <c r="A224" s="1">
        <v>1223</v>
      </c>
      <c r="B224" s="6">
        <v>45305</v>
      </c>
      <c r="C224" s="1">
        <v>204</v>
      </c>
      <c r="D224" s="1">
        <v>301</v>
      </c>
      <c r="E224" s="1">
        <v>101</v>
      </c>
      <c r="F224" s="1">
        <v>2</v>
      </c>
      <c r="G224" s="15">
        <v>599.23599999999999</v>
      </c>
      <c r="H224" s="15">
        <v>1198.472</v>
      </c>
      <c r="I224" s="15">
        <v>227.70967999999999</v>
      </c>
      <c r="J224" s="1" t="b">
        <v>0</v>
      </c>
      <c r="K224" s="9" t="s">
        <v>227</v>
      </c>
      <c r="L224" s="1">
        <v>2024</v>
      </c>
      <c r="M224" s="1">
        <v>1</v>
      </c>
      <c r="N224" s="1" t="s">
        <v>20</v>
      </c>
      <c r="O224" s="1">
        <v>17</v>
      </c>
      <c r="P224" t="str">
        <f t="shared" si="4"/>
        <v>afternoon</v>
      </c>
    </row>
    <row r="225" spans="1:16" ht="15.75" customHeight="1" x14ac:dyDescent="0.35">
      <c r="A225" s="1">
        <v>1224</v>
      </c>
      <c r="B225" s="6">
        <v>45546</v>
      </c>
      <c r="C225" s="1">
        <v>203</v>
      </c>
      <c r="D225" s="1">
        <v>302</v>
      </c>
      <c r="E225" s="1">
        <v>101</v>
      </c>
      <c r="F225" s="1">
        <v>6</v>
      </c>
      <c r="G225" s="15">
        <v>250.58000000000004</v>
      </c>
      <c r="H225" s="15">
        <v>1503.4800000000002</v>
      </c>
      <c r="I225" s="15">
        <v>315.73080000000004</v>
      </c>
      <c r="J225" s="1" t="b">
        <v>1</v>
      </c>
      <c r="K225" s="9" t="s">
        <v>228</v>
      </c>
      <c r="L225" s="1">
        <v>2024</v>
      </c>
      <c r="M225" s="1">
        <v>9</v>
      </c>
      <c r="N225" s="1" t="s">
        <v>18</v>
      </c>
      <c r="O225" s="1">
        <v>23</v>
      </c>
      <c r="P225" t="str">
        <f t="shared" si="4"/>
        <v>night</v>
      </c>
    </row>
    <row r="226" spans="1:16" ht="15.75" customHeight="1" x14ac:dyDescent="0.35">
      <c r="A226" s="1">
        <v>1225</v>
      </c>
      <c r="B226" s="6">
        <v>44943</v>
      </c>
      <c r="C226" s="1">
        <v>205</v>
      </c>
      <c r="D226" s="1">
        <v>302</v>
      </c>
      <c r="E226" s="1">
        <v>103</v>
      </c>
      <c r="F226" s="1">
        <v>9</v>
      </c>
      <c r="G226" s="15">
        <v>114.35600000000001</v>
      </c>
      <c r="H226" s="15">
        <v>1029.2040000000002</v>
      </c>
      <c r="I226" s="15">
        <v>257.30100000000004</v>
      </c>
      <c r="J226" s="1" t="b">
        <v>1</v>
      </c>
      <c r="K226" s="9" t="s">
        <v>229</v>
      </c>
      <c r="L226" s="1">
        <v>2023</v>
      </c>
      <c r="M226" s="1">
        <v>1</v>
      </c>
      <c r="N226" s="1" t="s">
        <v>31</v>
      </c>
      <c r="O226" s="1">
        <v>16</v>
      </c>
      <c r="P226" t="str">
        <f t="shared" si="4"/>
        <v>afternoon</v>
      </c>
    </row>
    <row r="227" spans="1:16" ht="15.75" customHeight="1" x14ac:dyDescent="0.35">
      <c r="A227" s="1">
        <v>1226</v>
      </c>
      <c r="B227" s="6">
        <v>45471</v>
      </c>
      <c r="C227" s="1">
        <v>205</v>
      </c>
      <c r="D227" s="1">
        <v>303</v>
      </c>
      <c r="E227" s="1">
        <v>103</v>
      </c>
      <c r="F227" s="1">
        <v>4</v>
      </c>
      <c r="G227" s="15">
        <v>503.66800000000006</v>
      </c>
      <c r="H227" s="15">
        <v>2014.6720000000003</v>
      </c>
      <c r="I227" s="15">
        <v>604.40160000000003</v>
      </c>
      <c r="J227" s="1" t="b">
        <v>0</v>
      </c>
      <c r="K227" s="9" t="s">
        <v>230</v>
      </c>
      <c r="L227" s="1">
        <v>2024</v>
      </c>
      <c r="M227" s="1">
        <v>6</v>
      </c>
      <c r="N227" s="1" t="s">
        <v>26</v>
      </c>
      <c r="O227" s="1">
        <v>1</v>
      </c>
      <c r="P227" t="str">
        <f t="shared" si="4"/>
        <v>morning</v>
      </c>
    </row>
    <row r="228" spans="1:16" ht="15.75" customHeight="1" x14ac:dyDescent="0.35">
      <c r="A228" s="1">
        <v>1227</v>
      </c>
      <c r="B228" s="6">
        <v>45193</v>
      </c>
      <c r="C228" s="1">
        <v>203</v>
      </c>
      <c r="D228" s="1">
        <v>305</v>
      </c>
      <c r="E228" s="1">
        <v>101</v>
      </c>
      <c r="F228" s="1">
        <v>9</v>
      </c>
      <c r="G228" s="15">
        <v>569.75600000000009</v>
      </c>
      <c r="H228" s="15">
        <v>5127.804000000001</v>
      </c>
      <c r="I228" s="15">
        <v>769.17060000000015</v>
      </c>
      <c r="J228" s="1" t="b">
        <v>0</v>
      </c>
      <c r="K228" s="9" t="s">
        <v>231</v>
      </c>
      <c r="L228" s="1">
        <v>2023</v>
      </c>
      <c r="M228" s="1">
        <v>9</v>
      </c>
      <c r="N228" s="1" t="s">
        <v>20</v>
      </c>
      <c r="O228" s="1">
        <v>11</v>
      </c>
      <c r="P228" t="str">
        <f t="shared" si="4"/>
        <v>morning</v>
      </c>
    </row>
    <row r="229" spans="1:16" ht="15.75" customHeight="1" x14ac:dyDescent="0.35">
      <c r="A229" s="1">
        <v>1228</v>
      </c>
      <c r="B229" s="6">
        <v>45351</v>
      </c>
      <c r="C229" s="1">
        <v>204</v>
      </c>
      <c r="D229" s="1">
        <v>301</v>
      </c>
      <c r="E229" s="1">
        <v>105</v>
      </c>
      <c r="F229" s="1">
        <v>6</v>
      </c>
      <c r="G229" s="15">
        <v>591.07400000000007</v>
      </c>
      <c r="H229" s="15">
        <v>3546.4440000000004</v>
      </c>
      <c r="I229" s="15">
        <v>602.89548000000013</v>
      </c>
      <c r="J229" s="1" t="b">
        <v>0</v>
      </c>
      <c r="K229" s="9" t="s">
        <v>232</v>
      </c>
      <c r="L229" s="1">
        <v>2024</v>
      </c>
      <c r="M229" s="1">
        <v>2</v>
      </c>
      <c r="N229" s="1" t="s">
        <v>16</v>
      </c>
      <c r="O229" s="1">
        <v>1</v>
      </c>
      <c r="P229" t="str">
        <f t="shared" si="4"/>
        <v>morning</v>
      </c>
    </row>
    <row r="230" spans="1:16" ht="15.75" customHeight="1" x14ac:dyDescent="0.35">
      <c r="A230" s="1">
        <v>1229</v>
      </c>
      <c r="B230" s="6">
        <v>45163</v>
      </c>
      <c r="C230" s="1">
        <v>201</v>
      </c>
      <c r="D230" s="1">
        <v>305</v>
      </c>
      <c r="E230" s="1">
        <v>105</v>
      </c>
      <c r="F230" s="1">
        <v>2</v>
      </c>
      <c r="G230" s="15">
        <v>346.85200000000003</v>
      </c>
      <c r="H230" s="15">
        <v>693.70400000000006</v>
      </c>
      <c r="I230" s="15">
        <v>131.80376000000001</v>
      </c>
      <c r="J230" s="1" t="b">
        <v>0</v>
      </c>
      <c r="K230" s="9" t="s">
        <v>233</v>
      </c>
      <c r="L230" s="1">
        <v>2023</v>
      </c>
      <c r="M230" s="1">
        <v>8</v>
      </c>
      <c r="N230" s="1" t="s">
        <v>26</v>
      </c>
      <c r="O230" s="1">
        <v>5</v>
      </c>
      <c r="P230" t="str">
        <f t="shared" si="4"/>
        <v>morning</v>
      </c>
    </row>
    <row r="231" spans="1:16" ht="15.75" customHeight="1" x14ac:dyDescent="0.35">
      <c r="A231" s="1">
        <v>1230</v>
      </c>
      <c r="B231" s="6">
        <v>45030</v>
      </c>
      <c r="C231" s="1">
        <v>203</v>
      </c>
      <c r="D231" s="1">
        <v>302</v>
      </c>
      <c r="E231" s="1">
        <v>103</v>
      </c>
      <c r="F231" s="1">
        <v>5</v>
      </c>
      <c r="G231" s="15">
        <v>398.64</v>
      </c>
      <c r="H231" s="15">
        <v>1993.1999999999998</v>
      </c>
      <c r="I231" s="15">
        <v>418.57199999999995</v>
      </c>
      <c r="J231" s="1" t="b">
        <v>0</v>
      </c>
      <c r="K231" s="9" t="s">
        <v>234</v>
      </c>
      <c r="L231" s="1">
        <v>2023</v>
      </c>
      <c r="M231" s="1">
        <v>4</v>
      </c>
      <c r="N231" s="1" t="s">
        <v>26</v>
      </c>
      <c r="O231" s="1">
        <v>13</v>
      </c>
      <c r="P231" t="str">
        <f t="shared" si="4"/>
        <v>afternoon</v>
      </c>
    </row>
    <row r="232" spans="1:16" ht="15.75" customHeight="1" x14ac:dyDescent="0.35">
      <c r="A232" s="1">
        <v>1231</v>
      </c>
      <c r="B232" s="6">
        <v>44949</v>
      </c>
      <c r="C232" s="1">
        <v>201</v>
      </c>
      <c r="D232" s="1">
        <v>304</v>
      </c>
      <c r="E232" s="1">
        <v>101</v>
      </c>
      <c r="F232" s="1">
        <v>1</v>
      </c>
      <c r="G232" s="15">
        <v>94.336000000000013</v>
      </c>
      <c r="H232" s="15">
        <v>94.336000000000013</v>
      </c>
      <c r="I232" s="15">
        <v>23.584000000000003</v>
      </c>
      <c r="J232" s="1" t="b">
        <v>0</v>
      </c>
      <c r="K232" s="9" t="s">
        <v>235</v>
      </c>
      <c r="L232" s="1">
        <v>2023</v>
      </c>
      <c r="M232" s="1">
        <v>1</v>
      </c>
      <c r="N232" s="1" t="s">
        <v>28</v>
      </c>
      <c r="O232" s="1">
        <v>2</v>
      </c>
      <c r="P232" t="str">
        <f t="shared" si="4"/>
        <v>morning</v>
      </c>
    </row>
    <row r="233" spans="1:16" ht="15.75" customHeight="1" x14ac:dyDescent="0.35">
      <c r="A233" s="1">
        <v>1232</v>
      </c>
      <c r="B233" s="6">
        <v>45307</v>
      </c>
      <c r="C233" s="1">
        <v>203</v>
      </c>
      <c r="D233" s="1">
        <v>302</v>
      </c>
      <c r="E233" s="1">
        <v>102</v>
      </c>
      <c r="F233" s="1">
        <v>10</v>
      </c>
      <c r="G233" s="15">
        <v>344.74</v>
      </c>
      <c r="H233" s="15">
        <v>3447.4</v>
      </c>
      <c r="I233" s="15">
        <v>1034.22</v>
      </c>
      <c r="J233" s="1" t="b">
        <v>1</v>
      </c>
      <c r="K233" s="9" t="s">
        <v>236</v>
      </c>
      <c r="L233" s="1">
        <v>2024</v>
      </c>
      <c r="M233" s="1">
        <v>1</v>
      </c>
      <c r="N233" s="1" t="s">
        <v>31</v>
      </c>
      <c r="O233" s="1">
        <v>7</v>
      </c>
      <c r="P233" t="str">
        <f t="shared" si="4"/>
        <v>morning</v>
      </c>
    </row>
    <row r="234" spans="1:16" ht="15.75" customHeight="1" x14ac:dyDescent="0.35">
      <c r="A234" s="1">
        <v>1233</v>
      </c>
      <c r="B234" s="6">
        <v>45381</v>
      </c>
      <c r="C234" s="1">
        <v>202</v>
      </c>
      <c r="D234" s="1">
        <v>303</v>
      </c>
      <c r="E234" s="1">
        <v>102</v>
      </c>
      <c r="F234" s="1">
        <v>5</v>
      </c>
      <c r="G234" s="15">
        <v>81.268000000000001</v>
      </c>
      <c r="H234" s="15">
        <v>406.34000000000003</v>
      </c>
      <c r="I234" s="15">
        <v>60.951000000000001</v>
      </c>
      <c r="J234" s="1" t="b">
        <v>0</v>
      </c>
      <c r="K234" s="9" t="s">
        <v>237</v>
      </c>
      <c r="L234" s="1">
        <v>2024</v>
      </c>
      <c r="M234" s="1">
        <v>3</v>
      </c>
      <c r="N234" s="1" t="s">
        <v>22</v>
      </c>
      <c r="O234" s="1">
        <v>21</v>
      </c>
      <c r="P234" t="str">
        <f t="shared" si="4"/>
        <v>night</v>
      </c>
    </row>
    <row r="235" spans="1:16" ht="15.75" customHeight="1" x14ac:dyDescent="0.35">
      <c r="A235" s="1">
        <v>1234</v>
      </c>
      <c r="B235" s="6">
        <v>45029</v>
      </c>
      <c r="C235" s="1">
        <v>202</v>
      </c>
      <c r="D235" s="1">
        <v>303</v>
      </c>
      <c r="E235" s="1">
        <v>102</v>
      </c>
      <c r="F235" s="1">
        <v>7</v>
      </c>
      <c r="G235" s="15">
        <v>417.23</v>
      </c>
      <c r="H235" s="15">
        <v>2920.61</v>
      </c>
      <c r="I235" s="15">
        <v>496.50370000000004</v>
      </c>
      <c r="J235" s="1" t="b">
        <v>0</v>
      </c>
      <c r="K235" s="9" t="s">
        <v>238</v>
      </c>
      <c r="L235" s="1">
        <v>2023</v>
      </c>
      <c r="M235" s="1">
        <v>4</v>
      </c>
      <c r="N235" s="1" t="s">
        <v>16</v>
      </c>
      <c r="O235" s="1">
        <v>13</v>
      </c>
      <c r="P235" t="str">
        <f t="shared" si="4"/>
        <v>afternoon</v>
      </c>
    </row>
    <row r="236" spans="1:16" ht="15.75" customHeight="1" x14ac:dyDescent="0.35">
      <c r="A236" s="1">
        <v>1235</v>
      </c>
      <c r="B236" s="6">
        <v>44983</v>
      </c>
      <c r="C236" s="1">
        <v>205</v>
      </c>
      <c r="D236" s="1">
        <v>304</v>
      </c>
      <c r="E236" s="1">
        <v>102</v>
      </c>
      <c r="F236" s="1">
        <v>2</v>
      </c>
      <c r="G236" s="15">
        <v>499.774</v>
      </c>
      <c r="H236" s="15">
        <v>999.548</v>
      </c>
      <c r="I236" s="15">
        <v>189.91412</v>
      </c>
      <c r="J236" s="1" t="b">
        <v>0</v>
      </c>
      <c r="K236" s="9" t="s">
        <v>239</v>
      </c>
      <c r="L236" s="1">
        <v>2023</v>
      </c>
      <c r="M236" s="1">
        <v>2</v>
      </c>
      <c r="N236" s="1" t="s">
        <v>20</v>
      </c>
      <c r="O236" s="1">
        <v>21</v>
      </c>
      <c r="P236" t="str">
        <f t="shared" si="4"/>
        <v>night</v>
      </c>
    </row>
    <row r="237" spans="1:16" ht="15.75" customHeight="1" x14ac:dyDescent="0.35">
      <c r="A237" s="1">
        <v>1236</v>
      </c>
      <c r="B237" s="6">
        <v>45195</v>
      </c>
      <c r="C237" s="1">
        <v>204</v>
      </c>
      <c r="D237" s="1">
        <v>303</v>
      </c>
      <c r="E237" s="1">
        <v>104</v>
      </c>
      <c r="F237" s="1">
        <v>5</v>
      </c>
      <c r="G237" s="15">
        <v>471.83400000000006</v>
      </c>
      <c r="H237" s="15">
        <v>2359.17</v>
      </c>
      <c r="I237" s="15">
        <v>495.42570000000001</v>
      </c>
      <c r="J237" s="1" t="b">
        <v>0</v>
      </c>
      <c r="K237" s="9" t="s">
        <v>240</v>
      </c>
      <c r="L237" s="1">
        <v>2023</v>
      </c>
      <c r="M237" s="1">
        <v>9</v>
      </c>
      <c r="N237" s="1" t="s">
        <v>31</v>
      </c>
      <c r="O237" s="1">
        <v>15</v>
      </c>
      <c r="P237" t="str">
        <f t="shared" si="4"/>
        <v>afternoon</v>
      </c>
    </row>
    <row r="238" spans="1:16" ht="15.75" customHeight="1" x14ac:dyDescent="0.35">
      <c r="A238" s="1">
        <v>1237</v>
      </c>
      <c r="B238" s="6">
        <v>45259</v>
      </c>
      <c r="C238" s="1">
        <v>202</v>
      </c>
      <c r="D238" s="1">
        <v>304</v>
      </c>
      <c r="E238" s="1">
        <v>104</v>
      </c>
      <c r="F238" s="1">
        <v>10</v>
      </c>
      <c r="G238" s="15">
        <v>485.56200000000007</v>
      </c>
      <c r="H238" s="15">
        <v>4855.6200000000008</v>
      </c>
      <c r="I238" s="15">
        <v>1213.9050000000002</v>
      </c>
      <c r="J238" s="1" t="b">
        <v>0</v>
      </c>
      <c r="K238" s="9" t="s">
        <v>241</v>
      </c>
      <c r="L238" s="1">
        <v>2023</v>
      </c>
      <c r="M238" s="1">
        <v>11</v>
      </c>
      <c r="N238" s="1" t="s">
        <v>18</v>
      </c>
      <c r="O238" s="1">
        <v>11</v>
      </c>
      <c r="P238" t="str">
        <f t="shared" si="4"/>
        <v>morning</v>
      </c>
    </row>
    <row r="239" spans="1:16" ht="15.75" customHeight="1" x14ac:dyDescent="0.35">
      <c r="A239" s="1">
        <v>1238</v>
      </c>
      <c r="B239" s="6">
        <v>45422</v>
      </c>
      <c r="C239" s="1">
        <v>202</v>
      </c>
      <c r="D239" s="1">
        <v>304</v>
      </c>
      <c r="E239" s="1">
        <v>103</v>
      </c>
      <c r="F239" s="1">
        <v>3</v>
      </c>
      <c r="G239" s="15">
        <v>116.88600000000001</v>
      </c>
      <c r="H239" s="15">
        <v>350.65800000000002</v>
      </c>
      <c r="I239" s="15">
        <v>105.1974</v>
      </c>
      <c r="J239" s="1" t="b">
        <v>0</v>
      </c>
      <c r="K239" s="9" t="s">
        <v>242</v>
      </c>
      <c r="L239" s="1">
        <v>2024</v>
      </c>
      <c r="M239" s="1">
        <v>5</v>
      </c>
      <c r="N239" s="1" t="s">
        <v>26</v>
      </c>
      <c r="O239" s="1">
        <v>12</v>
      </c>
      <c r="P239" t="str">
        <f t="shared" si="4"/>
        <v>afternoon</v>
      </c>
    </row>
    <row r="240" spans="1:16" ht="15.75" customHeight="1" x14ac:dyDescent="0.35">
      <c r="A240" s="1">
        <v>1239</v>
      </c>
      <c r="B240" s="6">
        <v>45265</v>
      </c>
      <c r="C240" s="1">
        <v>202</v>
      </c>
      <c r="D240" s="1">
        <v>303</v>
      </c>
      <c r="E240" s="1">
        <v>103</v>
      </c>
      <c r="F240" s="1">
        <v>9</v>
      </c>
      <c r="G240" s="15">
        <v>355.036</v>
      </c>
      <c r="H240" s="15">
        <v>3195.3240000000001</v>
      </c>
      <c r="I240" s="15">
        <v>479.29859999999996</v>
      </c>
      <c r="J240" s="1" t="b">
        <v>0</v>
      </c>
      <c r="K240" s="9" t="s">
        <v>243</v>
      </c>
      <c r="L240" s="1">
        <v>2023</v>
      </c>
      <c r="M240" s="1">
        <v>12</v>
      </c>
      <c r="N240" s="1" t="s">
        <v>31</v>
      </c>
      <c r="O240" s="1">
        <v>6</v>
      </c>
      <c r="P240" t="str">
        <f t="shared" si="4"/>
        <v>morning</v>
      </c>
    </row>
    <row r="241" spans="1:16" ht="15.75" customHeight="1" x14ac:dyDescent="0.35">
      <c r="A241" s="1">
        <v>1240</v>
      </c>
      <c r="B241" s="6">
        <v>45044</v>
      </c>
      <c r="C241" s="1">
        <v>202</v>
      </c>
      <c r="D241" s="1">
        <v>304</v>
      </c>
      <c r="E241" s="1">
        <v>104</v>
      </c>
      <c r="F241" s="1">
        <v>4</v>
      </c>
      <c r="G241" s="15">
        <v>192.08200000000002</v>
      </c>
      <c r="H241" s="15">
        <v>768.32800000000009</v>
      </c>
      <c r="I241" s="15">
        <v>130.61576000000002</v>
      </c>
      <c r="J241" s="1" t="b">
        <v>0</v>
      </c>
      <c r="K241" s="9" t="s">
        <v>244</v>
      </c>
      <c r="L241" s="1">
        <v>2023</v>
      </c>
      <c r="M241" s="1">
        <v>4</v>
      </c>
      <c r="N241" s="1" t="s">
        <v>26</v>
      </c>
      <c r="O241" s="1">
        <v>18</v>
      </c>
      <c r="P241" t="str">
        <f t="shared" si="4"/>
        <v>evening</v>
      </c>
    </row>
    <row r="242" spans="1:16" ht="15.75" customHeight="1" x14ac:dyDescent="0.35">
      <c r="A242" s="1">
        <v>1241</v>
      </c>
      <c r="B242" s="6">
        <v>45147</v>
      </c>
      <c r="C242" s="1">
        <v>202</v>
      </c>
      <c r="D242" s="1">
        <v>301</v>
      </c>
      <c r="E242" s="1">
        <v>104</v>
      </c>
      <c r="F242" s="1">
        <v>8</v>
      </c>
      <c r="G242" s="15">
        <v>320.452</v>
      </c>
      <c r="H242" s="15">
        <v>2563.616</v>
      </c>
      <c r="I242" s="15">
        <v>487.08704</v>
      </c>
      <c r="J242" s="1" t="b">
        <v>0</v>
      </c>
      <c r="K242" s="9" t="s">
        <v>245</v>
      </c>
      <c r="L242" s="1">
        <v>2023</v>
      </c>
      <c r="M242" s="1">
        <v>8</v>
      </c>
      <c r="N242" s="1" t="s">
        <v>18</v>
      </c>
      <c r="O242" s="1">
        <v>15</v>
      </c>
      <c r="P242" t="str">
        <f t="shared" si="4"/>
        <v>afternoon</v>
      </c>
    </row>
    <row r="243" spans="1:16" ht="15.75" customHeight="1" x14ac:dyDescent="0.35">
      <c r="A243" s="1">
        <v>1242</v>
      </c>
      <c r="B243" s="6">
        <v>44924</v>
      </c>
      <c r="C243" s="1">
        <v>203</v>
      </c>
      <c r="D243" s="1">
        <v>301</v>
      </c>
      <c r="E243" s="1">
        <v>103</v>
      </c>
      <c r="F243" s="1">
        <v>9</v>
      </c>
      <c r="G243" s="15">
        <v>603.61400000000003</v>
      </c>
      <c r="H243" s="15">
        <v>5432.5259999999998</v>
      </c>
      <c r="I243" s="15">
        <v>1140.8304599999999</v>
      </c>
      <c r="J243" s="1" t="b">
        <v>1</v>
      </c>
      <c r="K243" s="9" t="s">
        <v>246</v>
      </c>
      <c r="L243" s="1">
        <v>2022</v>
      </c>
      <c r="M243" s="1">
        <v>12</v>
      </c>
      <c r="N243" s="1" t="s">
        <v>16</v>
      </c>
      <c r="O243" s="1">
        <v>2</v>
      </c>
      <c r="P243" t="str">
        <f t="shared" si="4"/>
        <v>morning</v>
      </c>
    </row>
    <row r="244" spans="1:16" ht="15.75" customHeight="1" x14ac:dyDescent="0.35">
      <c r="A244" s="1">
        <v>1243</v>
      </c>
      <c r="B244" s="6">
        <v>45387</v>
      </c>
      <c r="C244" s="1">
        <v>203</v>
      </c>
      <c r="D244" s="1">
        <v>304</v>
      </c>
      <c r="E244" s="1">
        <v>105</v>
      </c>
      <c r="F244" s="1">
        <v>8</v>
      </c>
      <c r="G244" s="15">
        <v>630.45400000000006</v>
      </c>
      <c r="H244" s="15">
        <v>5043.6320000000005</v>
      </c>
      <c r="I244" s="15">
        <v>1260.9080000000001</v>
      </c>
      <c r="J244" s="1" t="b">
        <v>1</v>
      </c>
      <c r="K244" s="9" t="s">
        <v>247</v>
      </c>
      <c r="L244" s="1">
        <v>2024</v>
      </c>
      <c r="M244" s="1">
        <v>4</v>
      </c>
      <c r="N244" s="1" t="s">
        <v>26</v>
      </c>
      <c r="O244" s="1">
        <v>20</v>
      </c>
      <c r="P244" t="str">
        <f t="shared" si="4"/>
        <v>evening</v>
      </c>
    </row>
    <row r="245" spans="1:16" ht="15.75" customHeight="1" x14ac:dyDescent="0.35">
      <c r="A245" s="1">
        <v>1244</v>
      </c>
      <c r="B245" s="6">
        <v>45506</v>
      </c>
      <c r="C245" s="1">
        <v>201</v>
      </c>
      <c r="D245" s="1">
        <v>304</v>
      </c>
      <c r="E245" s="1">
        <v>104</v>
      </c>
      <c r="F245" s="1">
        <v>8</v>
      </c>
      <c r="G245" s="15">
        <v>176.44000000000003</v>
      </c>
      <c r="H245" s="15">
        <v>1411.5200000000002</v>
      </c>
      <c r="I245" s="15">
        <v>423.45600000000007</v>
      </c>
      <c r="J245" s="1" t="b">
        <v>1</v>
      </c>
      <c r="K245" s="9" t="s">
        <v>187</v>
      </c>
      <c r="L245" s="1">
        <v>2024</v>
      </c>
      <c r="M245" s="1">
        <v>8</v>
      </c>
      <c r="N245" s="1" t="s">
        <v>26</v>
      </c>
      <c r="O245" s="1">
        <v>18</v>
      </c>
      <c r="P245" t="str">
        <f t="shared" si="4"/>
        <v>evening</v>
      </c>
    </row>
    <row r="246" spans="1:16" ht="15.75" customHeight="1" x14ac:dyDescent="0.35">
      <c r="A246" s="1">
        <v>1245</v>
      </c>
      <c r="B246" s="6">
        <v>45535</v>
      </c>
      <c r="C246" s="1">
        <v>202</v>
      </c>
      <c r="D246" s="1">
        <v>303</v>
      </c>
      <c r="E246" s="1">
        <v>102</v>
      </c>
      <c r="F246" s="1">
        <v>10</v>
      </c>
      <c r="G246" s="15">
        <v>244.68400000000003</v>
      </c>
      <c r="H246" s="15">
        <v>2446.84</v>
      </c>
      <c r="I246" s="15">
        <v>367.02600000000001</v>
      </c>
      <c r="J246" s="1" t="b">
        <v>0</v>
      </c>
      <c r="K246" s="9" t="s">
        <v>248</v>
      </c>
      <c r="L246" s="1">
        <v>2024</v>
      </c>
      <c r="M246" s="1">
        <v>8</v>
      </c>
      <c r="N246" s="1" t="s">
        <v>22</v>
      </c>
      <c r="O246" s="1">
        <v>23</v>
      </c>
      <c r="P246" t="str">
        <f t="shared" si="4"/>
        <v>night</v>
      </c>
    </row>
    <row r="247" spans="1:16" ht="15.75" customHeight="1" x14ac:dyDescent="0.35">
      <c r="A247" s="1">
        <v>1246</v>
      </c>
      <c r="B247" s="6">
        <v>45542</v>
      </c>
      <c r="C247" s="1">
        <v>201</v>
      </c>
      <c r="D247" s="1">
        <v>304</v>
      </c>
      <c r="E247" s="1">
        <v>102</v>
      </c>
      <c r="F247" s="1">
        <v>9</v>
      </c>
      <c r="G247" s="15">
        <v>327.09600000000006</v>
      </c>
      <c r="H247" s="15">
        <v>2943.8640000000005</v>
      </c>
      <c r="I247" s="15">
        <v>500.45688000000013</v>
      </c>
      <c r="J247" s="1" t="b">
        <v>1</v>
      </c>
      <c r="K247" s="9" t="s">
        <v>249</v>
      </c>
      <c r="L247" s="1">
        <v>2024</v>
      </c>
      <c r="M247" s="1">
        <v>9</v>
      </c>
      <c r="N247" s="1" t="s">
        <v>22</v>
      </c>
      <c r="O247" s="1">
        <v>9</v>
      </c>
      <c r="P247" t="str">
        <f t="shared" si="4"/>
        <v>morning</v>
      </c>
    </row>
    <row r="248" spans="1:16" ht="15.75" customHeight="1" x14ac:dyDescent="0.35">
      <c r="A248" s="1">
        <v>1247</v>
      </c>
      <c r="B248" s="6">
        <v>45348</v>
      </c>
      <c r="C248" s="1">
        <v>203</v>
      </c>
      <c r="D248" s="1">
        <v>301</v>
      </c>
      <c r="E248" s="1">
        <v>103</v>
      </c>
      <c r="F248" s="1">
        <v>9</v>
      </c>
      <c r="G248" s="15">
        <v>505.34000000000003</v>
      </c>
      <c r="H248" s="15">
        <v>4548.0600000000004</v>
      </c>
      <c r="I248" s="15">
        <v>864.1314000000001</v>
      </c>
      <c r="J248" s="1" t="b">
        <v>0</v>
      </c>
      <c r="K248" s="9" t="s">
        <v>189</v>
      </c>
      <c r="L248" s="1">
        <v>2024</v>
      </c>
      <c r="M248" s="1">
        <v>2</v>
      </c>
      <c r="N248" s="1" t="s">
        <v>28</v>
      </c>
      <c r="O248" s="1">
        <v>4</v>
      </c>
      <c r="P248" t="str">
        <f t="shared" si="4"/>
        <v>morning</v>
      </c>
    </row>
    <row r="249" spans="1:16" ht="15.75" customHeight="1" x14ac:dyDescent="0.35">
      <c r="A249" s="1">
        <v>1248</v>
      </c>
      <c r="B249" s="6">
        <v>45476</v>
      </c>
      <c r="C249" s="1">
        <v>204</v>
      </c>
      <c r="D249" s="1">
        <v>301</v>
      </c>
      <c r="E249" s="1">
        <v>104</v>
      </c>
      <c r="F249" s="1">
        <v>8</v>
      </c>
      <c r="G249" s="15">
        <v>208.27400000000003</v>
      </c>
      <c r="H249" s="15">
        <v>1666.1920000000002</v>
      </c>
      <c r="I249" s="15">
        <v>349.90032000000002</v>
      </c>
      <c r="J249" s="1" t="b">
        <v>0</v>
      </c>
      <c r="K249" s="9" t="s">
        <v>250</v>
      </c>
      <c r="L249" s="1">
        <v>2024</v>
      </c>
      <c r="M249" s="1">
        <v>7</v>
      </c>
      <c r="N249" s="1" t="s">
        <v>18</v>
      </c>
      <c r="O249" s="1">
        <v>16</v>
      </c>
      <c r="P249" t="str">
        <f t="shared" si="4"/>
        <v>afternoon</v>
      </c>
    </row>
    <row r="250" spans="1:16" ht="15.75" customHeight="1" x14ac:dyDescent="0.35">
      <c r="A250" s="1">
        <v>1249</v>
      </c>
      <c r="B250" s="6">
        <v>45157</v>
      </c>
      <c r="C250" s="1">
        <v>204</v>
      </c>
      <c r="D250" s="1">
        <v>303</v>
      </c>
      <c r="E250" s="1">
        <v>105</v>
      </c>
      <c r="F250" s="1">
        <v>5</v>
      </c>
      <c r="G250" s="15">
        <v>544.23599999999999</v>
      </c>
      <c r="H250" s="15">
        <v>2721.18</v>
      </c>
      <c r="I250" s="15">
        <v>680.29499999999996</v>
      </c>
      <c r="J250" s="1" t="b">
        <v>0</v>
      </c>
      <c r="K250" s="9" t="s">
        <v>251</v>
      </c>
      <c r="L250" s="1">
        <v>2023</v>
      </c>
      <c r="M250" s="1">
        <v>8</v>
      </c>
      <c r="N250" s="1" t="s">
        <v>22</v>
      </c>
      <c r="O250" s="1">
        <v>18</v>
      </c>
      <c r="P250" t="str">
        <f t="shared" si="4"/>
        <v>evening</v>
      </c>
    </row>
    <row r="251" spans="1:16" ht="15.75" customHeight="1" x14ac:dyDescent="0.35">
      <c r="A251" s="1">
        <v>1250</v>
      </c>
      <c r="B251" s="6">
        <v>45201</v>
      </c>
      <c r="C251" s="1">
        <v>205</v>
      </c>
      <c r="D251" s="1">
        <v>305</v>
      </c>
      <c r="E251" s="1">
        <v>104</v>
      </c>
      <c r="F251" s="1">
        <v>7</v>
      </c>
      <c r="G251" s="15">
        <v>494.93400000000003</v>
      </c>
      <c r="H251" s="15">
        <v>3464.538</v>
      </c>
      <c r="I251" s="15">
        <v>1039.3614</v>
      </c>
      <c r="J251" s="1" t="b">
        <v>0</v>
      </c>
      <c r="K251" s="9" t="s">
        <v>252</v>
      </c>
      <c r="L251" s="1">
        <v>2023</v>
      </c>
      <c r="M251" s="1">
        <v>10</v>
      </c>
      <c r="N251" s="1" t="s">
        <v>28</v>
      </c>
      <c r="O251" s="1">
        <v>18</v>
      </c>
      <c r="P251" t="str">
        <f t="shared" si="4"/>
        <v>evening</v>
      </c>
    </row>
    <row r="252" spans="1:16" ht="15.75" customHeight="1" x14ac:dyDescent="0.35">
      <c r="A252" s="1">
        <v>1251</v>
      </c>
      <c r="B252" s="6">
        <v>44913</v>
      </c>
      <c r="C252" s="1">
        <v>202</v>
      </c>
      <c r="D252" s="1">
        <v>302</v>
      </c>
      <c r="E252" s="1">
        <v>102</v>
      </c>
      <c r="F252" s="1">
        <v>1</v>
      </c>
      <c r="G252" s="15">
        <v>78.89200000000001</v>
      </c>
      <c r="H252" s="15">
        <v>78.89200000000001</v>
      </c>
      <c r="I252" s="15">
        <v>11.833800000000002</v>
      </c>
      <c r="J252" s="1" t="b">
        <v>0</v>
      </c>
      <c r="K252" s="9" t="s">
        <v>253</v>
      </c>
      <c r="L252" s="1">
        <v>2022</v>
      </c>
      <c r="M252" s="1">
        <v>12</v>
      </c>
      <c r="N252" s="1" t="s">
        <v>20</v>
      </c>
      <c r="O252" s="1">
        <v>2</v>
      </c>
      <c r="P252" t="str">
        <f t="shared" si="4"/>
        <v>morning</v>
      </c>
    </row>
    <row r="253" spans="1:16" ht="15.75" customHeight="1" x14ac:dyDescent="0.35">
      <c r="A253" s="1">
        <v>1252</v>
      </c>
      <c r="B253" s="6">
        <v>44871</v>
      </c>
      <c r="C253" s="1">
        <v>202</v>
      </c>
      <c r="D253" s="1">
        <v>301</v>
      </c>
      <c r="E253" s="1">
        <v>105</v>
      </c>
      <c r="F253" s="1">
        <v>1</v>
      </c>
      <c r="G253" s="15">
        <v>498.80600000000004</v>
      </c>
      <c r="H253" s="15">
        <v>498.80600000000004</v>
      </c>
      <c r="I253" s="15">
        <v>84.797020000000018</v>
      </c>
      <c r="J253" s="1" t="b">
        <v>0</v>
      </c>
      <c r="K253" s="9" t="s">
        <v>254</v>
      </c>
      <c r="L253" s="1">
        <v>2022</v>
      </c>
      <c r="M253" s="1">
        <v>11</v>
      </c>
      <c r="N253" s="1" t="s">
        <v>20</v>
      </c>
      <c r="O253" s="1">
        <v>10</v>
      </c>
      <c r="P253" t="str">
        <f t="shared" si="4"/>
        <v>morning</v>
      </c>
    </row>
    <row r="254" spans="1:16" ht="15.75" customHeight="1" x14ac:dyDescent="0.35">
      <c r="A254" s="1">
        <v>1253</v>
      </c>
      <c r="B254" s="6">
        <v>44924</v>
      </c>
      <c r="C254" s="1">
        <v>201</v>
      </c>
      <c r="D254" s="1">
        <v>304</v>
      </c>
      <c r="E254" s="1">
        <v>105</v>
      </c>
      <c r="F254" s="1">
        <v>6</v>
      </c>
      <c r="G254" s="15">
        <v>636.26200000000006</v>
      </c>
      <c r="H254" s="15">
        <v>3817.5720000000001</v>
      </c>
      <c r="I254" s="15">
        <v>725.33868000000007</v>
      </c>
      <c r="J254" s="1" t="b">
        <v>1</v>
      </c>
      <c r="K254" s="9" t="s">
        <v>255</v>
      </c>
      <c r="L254" s="1">
        <v>2022</v>
      </c>
      <c r="M254" s="1">
        <v>12</v>
      </c>
      <c r="N254" s="1" t="s">
        <v>16</v>
      </c>
      <c r="O254" s="1">
        <v>10</v>
      </c>
      <c r="P254" t="str">
        <f t="shared" si="4"/>
        <v>morning</v>
      </c>
    </row>
    <row r="255" spans="1:16" ht="15.75" customHeight="1" x14ac:dyDescent="0.35">
      <c r="A255" s="1">
        <v>1254</v>
      </c>
      <c r="B255" s="6">
        <v>44932</v>
      </c>
      <c r="C255" s="1">
        <v>205</v>
      </c>
      <c r="D255" s="1">
        <v>302</v>
      </c>
      <c r="E255" s="1">
        <v>104</v>
      </c>
      <c r="F255" s="1">
        <v>1</v>
      </c>
      <c r="G255" s="15">
        <v>73.546000000000006</v>
      </c>
      <c r="H255" s="15">
        <v>73.546000000000006</v>
      </c>
      <c r="I255" s="15">
        <v>15.444660000000001</v>
      </c>
      <c r="J255" s="1" t="b">
        <v>0</v>
      </c>
      <c r="K255" s="9" t="s">
        <v>256</v>
      </c>
      <c r="L255" s="1">
        <v>2023</v>
      </c>
      <c r="M255" s="1">
        <v>1</v>
      </c>
      <c r="N255" s="1" t="s">
        <v>26</v>
      </c>
      <c r="O255" s="1">
        <v>22</v>
      </c>
      <c r="P255" t="str">
        <f t="shared" si="4"/>
        <v>night</v>
      </c>
    </row>
    <row r="256" spans="1:16" ht="15.75" customHeight="1" x14ac:dyDescent="0.35">
      <c r="A256" s="1">
        <v>1255</v>
      </c>
      <c r="B256" s="6">
        <v>45377</v>
      </c>
      <c r="C256" s="1">
        <v>205</v>
      </c>
      <c r="D256" s="1">
        <v>304</v>
      </c>
      <c r="E256" s="1">
        <v>101</v>
      </c>
      <c r="F256" s="1">
        <v>2</v>
      </c>
      <c r="G256" s="15">
        <v>239.93200000000002</v>
      </c>
      <c r="H256" s="15">
        <v>479.86400000000003</v>
      </c>
      <c r="I256" s="15">
        <v>119.96600000000001</v>
      </c>
      <c r="J256" s="1" t="b">
        <v>0</v>
      </c>
      <c r="K256" s="9" t="s">
        <v>188</v>
      </c>
      <c r="L256" s="1">
        <v>2024</v>
      </c>
      <c r="M256" s="1">
        <v>3</v>
      </c>
      <c r="N256" s="1" t="s">
        <v>31</v>
      </c>
      <c r="O256" s="1">
        <v>7</v>
      </c>
      <c r="P256" t="str">
        <f t="shared" si="4"/>
        <v>morning</v>
      </c>
    </row>
    <row r="257" spans="1:16" ht="15.75" customHeight="1" x14ac:dyDescent="0.35">
      <c r="A257" s="1">
        <v>1256</v>
      </c>
      <c r="B257" s="6">
        <v>44884</v>
      </c>
      <c r="C257" s="1">
        <v>205</v>
      </c>
      <c r="D257" s="1">
        <v>303</v>
      </c>
      <c r="E257" s="1">
        <v>101</v>
      </c>
      <c r="F257" s="1">
        <v>4</v>
      </c>
      <c r="G257" s="15">
        <v>266.13400000000001</v>
      </c>
      <c r="H257" s="15">
        <v>1064.5360000000001</v>
      </c>
      <c r="I257" s="15">
        <v>319.36079999999998</v>
      </c>
      <c r="J257" s="1" t="b">
        <v>0</v>
      </c>
      <c r="K257" s="9" t="s">
        <v>257</v>
      </c>
      <c r="L257" s="1">
        <v>2022</v>
      </c>
      <c r="M257" s="1">
        <v>11</v>
      </c>
      <c r="N257" s="1" t="s">
        <v>22</v>
      </c>
      <c r="O257" s="1">
        <v>15</v>
      </c>
      <c r="P257" t="str">
        <f t="shared" si="4"/>
        <v>afternoon</v>
      </c>
    </row>
    <row r="258" spans="1:16" ht="15.75" customHeight="1" x14ac:dyDescent="0.35">
      <c r="A258" s="1">
        <v>1257</v>
      </c>
      <c r="B258" s="6">
        <v>45208</v>
      </c>
      <c r="C258" s="1">
        <v>204</v>
      </c>
      <c r="D258" s="1">
        <v>301</v>
      </c>
      <c r="E258" s="1">
        <v>101</v>
      </c>
      <c r="F258" s="1">
        <v>8</v>
      </c>
      <c r="G258" s="15">
        <v>111.84800000000001</v>
      </c>
      <c r="H258" s="15">
        <v>894.78400000000011</v>
      </c>
      <c r="I258" s="15">
        <v>134.2176</v>
      </c>
      <c r="J258" s="1" t="b">
        <v>0</v>
      </c>
      <c r="K258" s="9" t="s">
        <v>258</v>
      </c>
      <c r="L258" s="1">
        <v>2023</v>
      </c>
      <c r="M258" s="1">
        <v>10</v>
      </c>
      <c r="N258" s="1" t="s">
        <v>28</v>
      </c>
      <c r="O258" s="1">
        <v>23</v>
      </c>
      <c r="P258" t="str">
        <f t="shared" si="4"/>
        <v>night</v>
      </c>
    </row>
    <row r="259" spans="1:16" ht="15.75" customHeight="1" x14ac:dyDescent="0.35">
      <c r="A259" s="1">
        <v>1258</v>
      </c>
      <c r="B259" s="6">
        <v>44958</v>
      </c>
      <c r="C259" s="1">
        <v>201</v>
      </c>
      <c r="D259" s="1">
        <v>303</v>
      </c>
      <c r="E259" s="1">
        <v>101</v>
      </c>
      <c r="F259" s="1">
        <v>1</v>
      </c>
      <c r="G259" s="15">
        <v>453.66200000000003</v>
      </c>
      <c r="H259" s="15">
        <v>453.66200000000003</v>
      </c>
      <c r="I259" s="15">
        <v>77.122540000000015</v>
      </c>
      <c r="J259" s="1" t="b">
        <v>0</v>
      </c>
      <c r="K259" s="9" t="s">
        <v>259</v>
      </c>
      <c r="L259" s="1">
        <v>2023</v>
      </c>
      <c r="M259" s="1">
        <v>2</v>
      </c>
      <c r="N259" s="1" t="s">
        <v>18</v>
      </c>
      <c r="O259" s="1">
        <v>12</v>
      </c>
      <c r="P259" t="str">
        <f t="shared" si="4"/>
        <v>afternoon</v>
      </c>
    </row>
    <row r="260" spans="1:16" ht="15.75" customHeight="1" x14ac:dyDescent="0.35">
      <c r="A260" s="1">
        <v>1259</v>
      </c>
      <c r="B260" s="6">
        <v>44967</v>
      </c>
      <c r="C260" s="1">
        <v>205</v>
      </c>
      <c r="D260" s="1">
        <v>303</v>
      </c>
      <c r="E260" s="1">
        <v>103</v>
      </c>
      <c r="F260" s="1">
        <v>3</v>
      </c>
      <c r="G260" s="15">
        <v>135.762</v>
      </c>
      <c r="H260" s="15">
        <v>407.286</v>
      </c>
      <c r="I260" s="15">
        <v>77.384339999999995</v>
      </c>
      <c r="J260" s="1" t="b">
        <v>0</v>
      </c>
      <c r="K260" s="9" t="s">
        <v>260</v>
      </c>
      <c r="L260" s="1">
        <v>2023</v>
      </c>
      <c r="M260" s="1">
        <v>2</v>
      </c>
      <c r="N260" s="1" t="s">
        <v>26</v>
      </c>
      <c r="O260" s="1">
        <v>10</v>
      </c>
      <c r="P260" t="str">
        <f t="shared" si="4"/>
        <v>morning</v>
      </c>
    </row>
    <row r="261" spans="1:16" ht="15.75" customHeight="1" x14ac:dyDescent="0.35">
      <c r="A261" s="1">
        <v>1260</v>
      </c>
      <c r="B261" s="6">
        <v>45498</v>
      </c>
      <c r="C261" s="1">
        <v>201</v>
      </c>
      <c r="D261" s="1">
        <v>303</v>
      </c>
      <c r="E261" s="1">
        <v>101</v>
      </c>
      <c r="F261" s="1">
        <v>2</v>
      </c>
      <c r="G261" s="15">
        <v>621.72000000000014</v>
      </c>
      <c r="H261" s="15">
        <v>1243.4400000000003</v>
      </c>
      <c r="I261" s="15">
        <v>261.12240000000003</v>
      </c>
      <c r="J261" s="1" t="b">
        <v>0</v>
      </c>
      <c r="K261" s="9" t="s">
        <v>261</v>
      </c>
      <c r="L261" s="1">
        <v>2024</v>
      </c>
      <c r="M261" s="1">
        <v>7</v>
      </c>
      <c r="N261" s="1" t="s">
        <v>16</v>
      </c>
      <c r="O261" s="1">
        <v>6</v>
      </c>
      <c r="P261" t="str">
        <f t="shared" si="4"/>
        <v>morning</v>
      </c>
    </row>
    <row r="262" spans="1:16" ht="15.75" customHeight="1" x14ac:dyDescent="0.35">
      <c r="A262" s="1">
        <v>1261</v>
      </c>
      <c r="B262" s="6">
        <v>45385</v>
      </c>
      <c r="C262" s="1">
        <v>205</v>
      </c>
      <c r="D262" s="1">
        <v>301</v>
      </c>
      <c r="E262" s="1">
        <v>105</v>
      </c>
      <c r="F262" s="1">
        <v>6</v>
      </c>
      <c r="G262" s="15">
        <v>481.58000000000004</v>
      </c>
      <c r="H262" s="15">
        <v>2889.4800000000005</v>
      </c>
      <c r="I262" s="15">
        <v>722.37000000000012</v>
      </c>
      <c r="J262" s="1" t="b">
        <v>0</v>
      </c>
      <c r="K262" s="9" t="s">
        <v>262</v>
      </c>
      <c r="L262" s="1">
        <v>2024</v>
      </c>
      <c r="M262" s="1">
        <v>4</v>
      </c>
      <c r="N262" s="1" t="s">
        <v>18</v>
      </c>
      <c r="O262" s="1">
        <v>2</v>
      </c>
      <c r="P262" t="str">
        <f t="shared" si="4"/>
        <v>morning</v>
      </c>
    </row>
    <row r="263" spans="1:16" ht="15.75" customHeight="1" x14ac:dyDescent="0.35">
      <c r="A263" s="1">
        <v>1262</v>
      </c>
      <c r="B263" s="6">
        <v>44901</v>
      </c>
      <c r="C263" s="1">
        <v>201</v>
      </c>
      <c r="D263" s="1">
        <v>302</v>
      </c>
      <c r="E263" s="1">
        <v>103</v>
      </c>
      <c r="F263" s="1">
        <v>7</v>
      </c>
      <c r="G263" s="15">
        <v>103.70800000000001</v>
      </c>
      <c r="H263" s="15">
        <v>725.95600000000013</v>
      </c>
      <c r="I263" s="15">
        <v>217.78680000000003</v>
      </c>
      <c r="J263" s="1" t="b">
        <v>0</v>
      </c>
      <c r="K263" s="9" t="s">
        <v>263</v>
      </c>
      <c r="L263" s="1">
        <v>2022</v>
      </c>
      <c r="M263" s="1">
        <v>12</v>
      </c>
      <c r="N263" s="1" t="s">
        <v>31</v>
      </c>
      <c r="O263" s="1">
        <v>17</v>
      </c>
      <c r="P263" t="str">
        <f t="shared" si="4"/>
        <v>afternoon</v>
      </c>
    </row>
    <row r="264" spans="1:16" ht="15.75" customHeight="1" x14ac:dyDescent="0.35">
      <c r="A264" s="1">
        <v>1263</v>
      </c>
      <c r="B264" s="6">
        <v>45120</v>
      </c>
      <c r="C264" s="1">
        <v>204</v>
      </c>
      <c r="D264" s="1">
        <v>301</v>
      </c>
      <c r="E264" s="1">
        <v>101</v>
      </c>
      <c r="F264" s="1">
        <v>8</v>
      </c>
      <c r="G264" s="15">
        <v>467.98400000000004</v>
      </c>
      <c r="H264" s="15">
        <v>3743.8720000000003</v>
      </c>
      <c r="I264" s="15">
        <v>561.58080000000007</v>
      </c>
      <c r="J264" s="1" t="b">
        <v>1</v>
      </c>
      <c r="K264" s="9" t="s">
        <v>264</v>
      </c>
      <c r="L264" s="1">
        <v>2023</v>
      </c>
      <c r="M264" s="1">
        <v>7</v>
      </c>
      <c r="N264" s="1" t="s">
        <v>16</v>
      </c>
      <c r="O264" s="1">
        <v>12</v>
      </c>
      <c r="P264" t="str">
        <f t="shared" si="4"/>
        <v>afternoon</v>
      </c>
    </row>
    <row r="265" spans="1:16" ht="15.75" customHeight="1" x14ac:dyDescent="0.35">
      <c r="A265" s="1">
        <v>1264</v>
      </c>
      <c r="B265" s="6">
        <v>45227</v>
      </c>
      <c r="C265" s="1">
        <v>202</v>
      </c>
      <c r="D265" s="1">
        <v>302</v>
      </c>
      <c r="E265" s="1">
        <v>104</v>
      </c>
      <c r="F265" s="1">
        <v>6</v>
      </c>
      <c r="G265" s="15">
        <v>198.858</v>
      </c>
      <c r="H265" s="15">
        <v>1193.1480000000001</v>
      </c>
      <c r="I265" s="15">
        <v>202.83516000000003</v>
      </c>
      <c r="J265" s="1" t="b">
        <v>1</v>
      </c>
      <c r="K265" s="9" t="s">
        <v>265</v>
      </c>
      <c r="L265" s="1">
        <v>2023</v>
      </c>
      <c r="M265" s="1">
        <v>10</v>
      </c>
      <c r="N265" s="1" t="s">
        <v>22</v>
      </c>
      <c r="O265" s="1">
        <v>23</v>
      </c>
      <c r="P265" t="str">
        <f t="shared" si="4"/>
        <v>night</v>
      </c>
    </row>
    <row r="266" spans="1:16" ht="15.75" customHeight="1" x14ac:dyDescent="0.35">
      <c r="A266" s="1">
        <v>1265</v>
      </c>
      <c r="B266" s="6">
        <v>45422</v>
      </c>
      <c r="C266" s="1">
        <v>201</v>
      </c>
      <c r="D266" s="1">
        <v>303</v>
      </c>
      <c r="E266" s="1">
        <v>103</v>
      </c>
      <c r="F266" s="1">
        <v>6</v>
      </c>
      <c r="G266" s="15">
        <v>578.75400000000002</v>
      </c>
      <c r="H266" s="15">
        <v>3472.5240000000003</v>
      </c>
      <c r="I266" s="15">
        <v>659.77956000000006</v>
      </c>
      <c r="J266" s="1" t="b">
        <v>0</v>
      </c>
      <c r="K266" s="9" t="s">
        <v>266</v>
      </c>
      <c r="L266" s="1">
        <v>2024</v>
      </c>
      <c r="M266" s="1">
        <v>5</v>
      </c>
      <c r="N266" s="1" t="s">
        <v>26</v>
      </c>
      <c r="O266" s="1">
        <v>3</v>
      </c>
      <c r="P266" t="str">
        <f t="shared" si="4"/>
        <v>morning</v>
      </c>
    </row>
    <row r="267" spans="1:16" ht="15.75" customHeight="1" x14ac:dyDescent="0.35">
      <c r="A267" s="1">
        <v>1266</v>
      </c>
      <c r="B267" s="6">
        <v>45235</v>
      </c>
      <c r="C267" s="1">
        <v>203</v>
      </c>
      <c r="D267" s="1">
        <v>301</v>
      </c>
      <c r="E267" s="1">
        <v>105</v>
      </c>
      <c r="F267" s="1">
        <v>3</v>
      </c>
      <c r="G267" s="15">
        <v>150.10600000000002</v>
      </c>
      <c r="H267" s="15">
        <v>450.3180000000001</v>
      </c>
      <c r="I267" s="15">
        <v>94.566780000000023</v>
      </c>
      <c r="J267" s="1" t="b">
        <v>0</v>
      </c>
      <c r="K267" s="9" t="s">
        <v>267</v>
      </c>
      <c r="L267" s="1">
        <v>2023</v>
      </c>
      <c r="M267" s="1">
        <v>11</v>
      </c>
      <c r="N267" s="1" t="s">
        <v>20</v>
      </c>
      <c r="O267" s="1">
        <v>10</v>
      </c>
      <c r="P267" t="str">
        <f t="shared" ref="P267:P330" si="5">IF(O267 &lt; 12, "morning", IF(O267 &lt; 18, "afternoon", IF(O267 &lt; 21, "evening", "night")))</f>
        <v>morning</v>
      </c>
    </row>
    <row r="268" spans="1:16" ht="15.75" customHeight="1" x14ac:dyDescent="0.35">
      <c r="A268" s="1">
        <v>1267</v>
      </c>
      <c r="B268" s="6">
        <v>45469</v>
      </c>
      <c r="C268" s="1">
        <v>204</v>
      </c>
      <c r="D268" s="1">
        <v>301</v>
      </c>
      <c r="E268" s="1">
        <v>101</v>
      </c>
      <c r="F268" s="1">
        <v>5</v>
      </c>
      <c r="G268" s="15">
        <v>299.04600000000005</v>
      </c>
      <c r="H268" s="15">
        <v>1495.2300000000002</v>
      </c>
      <c r="I268" s="15">
        <v>373.80750000000006</v>
      </c>
      <c r="J268" s="1" t="b">
        <v>0</v>
      </c>
      <c r="K268" s="9" t="s">
        <v>268</v>
      </c>
      <c r="L268" s="1">
        <v>2024</v>
      </c>
      <c r="M268" s="1">
        <v>6</v>
      </c>
      <c r="N268" s="1" t="s">
        <v>18</v>
      </c>
      <c r="O268" s="1">
        <v>7</v>
      </c>
      <c r="P268" t="str">
        <f t="shared" si="5"/>
        <v>morning</v>
      </c>
    </row>
    <row r="269" spans="1:16" ht="15.75" customHeight="1" x14ac:dyDescent="0.35">
      <c r="A269" s="1">
        <v>1268</v>
      </c>
      <c r="B269" s="6">
        <v>45055</v>
      </c>
      <c r="C269" s="1">
        <v>204</v>
      </c>
      <c r="D269" s="1">
        <v>305</v>
      </c>
      <c r="E269" s="1">
        <v>105</v>
      </c>
      <c r="F269" s="1">
        <v>5</v>
      </c>
      <c r="G269" s="15">
        <v>72.402000000000001</v>
      </c>
      <c r="H269" s="15">
        <v>362.01</v>
      </c>
      <c r="I269" s="15">
        <v>108.60299999999999</v>
      </c>
      <c r="J269" s="1" t="b">
        <v>1</v>
      </c>
      <c r="K269" s="9" t="s">
        <v>269</v>
      </c>
      <c r="L269" s="1">
        <v>2023</v>
      </c>
      <c r="M269" s="1">
        <v>5</v>
      </c>
      <c r="N269" s="1" t="s">
        <v>31</v>
      </c>
      <c r="O269" s="1">
        <v>2</v>
      </c>
      <c r="P269" t="str">
        <f t="shared" si="5"/>
        <v>morning</v>
      </c>
    </row>
    <row r="270" spans="1:16" ht="15.75" customHeight="1" x14ac:dyDescent="0.35">
      <c r="A270" s="1">
        <v>1269</v>
      </c>
      <c r="B270" s="6">
        <v>44895</v>
      </c>
      <c r="C270" s="1">
        <v>202</v>
      </c>
      <c r="D270" s="1">
        <v>305</v>
      </c>
      <c r="E270" s="1">
        <v>104</v>
      </c>
      <c r="F270" s="1">
        <v>5</v>
      </c>
      <c r="G270" s="15">
        <v>419.21000000000004</v>
      </c>
      <c r="H270" s="15">
        <v>2096.0500000000002</v>
      </c>
      <c r="I270" s="15">
        <v>314.40750000000003</v>
      </c>
      <c r="J270" s="1" t="b">
        <v>0</v>
      </c>
      <c r="K270" s="9" t="s">
        <v>184</v>
      </c>
      <c r="L270" s="1">
        <v>2022</v>
      </c>
      <c r="M270" s="1">
        <v>11</v>
      </c>
      <c r="N270" s="1" t="s">
        <v>18</v>
      </c>
      <c r="O270" s="1">
        <v>9</v>
      </c>
      <c r="P270" t="str">
        <f t="shared" si="5"/>
        <v>morning</v>
      </c>
    </row>
    <row r="271" spans="1:16" ht="15.75" customHeight="1" x14ac:dyDescent="0.35">
      <c r="A271" s="1">
        <v>1270</v>
      </c>
      <c r="B271" s="6">
        <v>45179</v>
      </c>
      <c r="C271" s="1">
        <v>204</v>
      </c>
      <c r="D271" s="1">
        <v>304</v>
      </c>
      <c r="E271" s="1">
        <v>103</v>
      </c>
      <c r="F271" s="1">
        <v>9</v>
      </c>
      <c r="G271" s="15">
        <v>358.24800000000005</v>
      </c>
      <c r="H271" s="15">
        <v>3224.2320000000004</v>
      </c>
      <c r="I271" s="15">
        <v>548.11944000000017</v>
      </c>
      <c r="J271" s="1" t="b">
        <v>1</v>
      </c>
      <c r="K271" s="9" t="s">
        <v>270</v>
      </c>
      <c r="L271" s="1">
        <v>2023</v>
      </c>
      <c r="M271" s="1">
        <v>9</v>
      </c>
      <c r="N271" s="1" t="s">
        <v>20</v>
      </c>
      <c r="O271" s="1">
        <v>10</v>
      </c>
      <c r="P271" t="str">
        <f t="shared" si="5"/>
        <v>morning</v>
      </c>
    </row>
    <row r="272" spans="1:16" ht="15.75" customHeight="1" x14ac:dyDescent="0.35">
      <c r="A272" s="1">
        <v>1271</v>
      </c>
      <c r="B272" s="6">
        <v>45203</v>
      </c>
      <c r="C272" s="1">
        <v>202</v>
      </c>
      <c r="D272" s="1">
        <v>302</v>
      </c>
      <c r="E272" s="1">
        <v>102</v>
      </c>
      <c r="F272" s="1">
        <v>6</v>
      </c>
      <c r="G272" s="15">
        <v>649.99</v>
      </c>
      <c r="H272" s="15">
        <v>3899.94</v>
      </c>
      <c r="I272" s="15">
        <v>740.98860000000002</v>
      </c>
      <c r="J272" s="1" t="b">
        <v>0</v>
      </c>
      <c r="K272" s="9" t="s">
        <v>271</v>
      </c>
      <c r="L272" s="1">
        <v>2023</v>
      </c>
      <c r="M272" s="1">
        <v>10</v>
      </c>
      <c r="N272" s="1" t="s">
        <v>18</v>
      </c>
      <c r="O272" s="1">
        <v>21</v>
      </c>
      <c r="P272" t="str">
        <f t="shared" si="5"/>
        <v>night</v>
      </c>
    </row>
    <row r="273" spans="1:16" ht="15.75" customHeight="1" x14ac:dyDescent="0.35">
      <c r="A273" s="1">
        <v>1272</v>
      </c>
      <c r="B273" s="6">
        <v>45184</v>
      </c>
      <c r="C273" s="1">
        <v>202</v>
      </c>
      <c r="D273" s="1">
        <v>305</v>
      </c>
      <c r="E273" s="1">
        <v>101</v>
      </c>
      <c r="F273" s="1">
        <v>8</v>
      </c>
      <c r="G273" s="15">
        <v>185.98800000000003</v>
      </c>
      <c r="H273" s="15">
        <v>1487.9040000000002</v>
      </c>
      <c r="I273" s="15">
        <v>312.45984000000004</v>
      </c>
      <c r="J273" s="1" t="b">
        <v>0</v>
      </c>
      <c r="K273" s="9" t="s">
        <v>272</v>
      </c>
      <c r="L273" s="1">
        <v>2023</v>
      </c>
      <c r="M273" s="1">
        <v>9</v>
      </c>
      <c r="N273" s="1" t="s">
        <v>26</v>
      </c>
      <c r="O273" s="1">
        <v>11</v>
      </c>
      <c r="P273" t="str">
        <f t="shared" si="5"/>
        <v>morning</v>
      </c>
    </row>
    <row r="274" spans="1:16" ht="15.75" customHeight="1" x14ac:dyDescent="0.35">
      <c r="A274" s="1">
        <v>1273</v>
      </c>
      <c r="B274" s="6">
        <v>45382</v>
      </c>
      <c r="C274" s="1">
        <v>201</v>
      </c>
      <c r="D274" s="1">
        <v>302</v>
      </c>
      <c r="E274" s="1">
        <v>103</v>
      </c>
      <c r="F274" s="1">
        <v>1</v>
      </c>
      <c r="G274" s="15">
        <v>100.364</v>
      </c>
      <c r="H274" s="15">
        <v>100.364</v>
      </c>
      <c r="I274" s="15">
        <v>25.091000000000001</v>
      </c>
      <c r="J274" s="1" t="b">
        <v>0</v>
      </c>
      <c r="K274" s="9" t="s">
        <v>273</v>
      </c>
      <c r="L274" s="1">
        <v>2024</v>
      </c>
      <c r="M274" s="1">
        <v>3</v>
      </c>
      <c r="N274" s="1" t="s">
        <v>20</v>
      </c>
      <c r="O274" s="1">
        <v>3</v>
      </c>
      <c r="P274" t="str">
        <f t="shared" si="5"/>
        <v>morning</v>
      </c>
    </row>
    <row r="275" spans="1:16" ht="15.75" customHeight="1" x14ac:dyDescent="0.35">
      <c r="A275" s="1">
        <v>1274</v>
      </c>
      <c r="B275" s="6">
        <v>45140</v>
      </c>
      <c r="C275" s="1">
        <v>203</v>
      </c>
      <c r="D275" s="1">
        <v>301</v>
      </c>
      <c r="E275" s="1">
        <v>103</v>
      </c>
      <c r="F275" s="1">
        <v>4</v>
      </c>
      <c r="G275" s="15">
        <v>392.92</v>
      </c>
      <c r="H275" s="15">
        <v>1571.68</v>
      </c>
      <c r="I275" s="15">
        <v>471.50400000000002</v>
      </c>
      <c r="J275" s="1" t="b">
        <v>0</v>
      </c>
      <c r="K275" s="9" t="s">
        <v>274</v>
      </c>
      <c r="L275" s="1">
        <v>2023</v>
      </c>
      <c r="M275" s="1">
        <v>8</v>
      </c>
      <c r="N275" s="1" t="s">
        <v>18</v>
      </c>
      <c r="O275" s="1">
        <v>6</v>
      </c>
      <c r="P275" t="str">
        <f t="shared" si="5"/>
        <v>morning</v>
      </c>
    </row>
    <row r="276" spans="1:16" ht="15.75" customHeight="1" x14ac:dyDescent="0.35">
      <c r="A276" s="1">
        <v>1275</v>
      </c>
      <c r="B276" s="6">
        <v>45034</v>
      </c>
      <c r="C276" s="1">
        <v>205</v>
      </c>
      <c r="D276" s="1">
        <v>304</v>
      </c>
      <c r="E276" s="1">
        <v>101</v>
      </c>
      <c r="F276" s="1">
        <v>7</v>
      </c>
      <c r="G276" s="15">
        <v>565.48800000000006</v>
      </c>
      <c r="H276" s="15">
        <v>3958.4160000000002</v>
      </c>
      <c r="I276" s="15">
        <v>593.76239999999996</v>
      </c>
      <c r="J276" s="1" t="b">
        <v>0</v>
      </c>
      <c r="K276" s="9" t="s">
        <v>275</v>
      </c>
      <c r="L276" s="1">
        <v>2023</v>
      </c>
      <c r="M276" s="1">
        <v>4</v>
      </c>
      <c r="N276" s="1" t="s">
        <v>31</v>
      </c>
      <c r="O276" s="1">
        <v>6</v>
      </c>
      <c r="P276" t="str">
        <f t="shared" si="5"/>
        <v>morning</v>
      </c>
    </row>
    <row r="277" spans="1:16" ht="15.75" customHeight="1" x14ac:dyDescent="0.35">
      <c r="A277" s="1">
        <v>1276</v>
      </c>
      <c r="B277" s="6">
        <v>45415</v>
      </c>
      <c r="C277" s="1">
        <v>202</v>
      </c>
      <c r="D277" s="1">
        <v>303</v>
      </c>
      <c r="E277" s="1">
        <v>103</v>
      </c>
      <c r="F277" s="1">
        <v>10</v>
      </c>
      <c r="G277" s="15">
        <v>611.18200000000002</v>
      </c>
      <c r="H277" s="15">
        <v>6111.82</v>
      </c>
      <c r="I277" s="15">
        <v>1039.0093999999999</v>
      </c>
      <c r="J277" s="1" t="b">
        <v>1</v>
      </c>
      <c r="K277" s="9" t="s">
        <v>276</v>
      </c>
      <c r="L277" s="1">
        <v>2024</v>
      </c>
      <c r="M277" s="1">
        <v>5</v>
      </c>
      <c r="N277" s="1" t="s">
        <v>26</v>
      </c>
      <c r="O277" s="1">
        <v>1</v>
      </c>
      <c r="P277" t="str">
        <f t="shared" si="5"/>
        <v>morning</v>
      </c>
    </row>
    <row r="278" spans="1:16" ht="15.75" customHeight="1" x14ac:dyDescent="0.35">
      <c r="A278" s="1">
        <v>1277</v>
      </c>
      <c r="B278" s="6">
        <v>44913</v>
      </c>
      <c r="C278" s="1">
        <v>205</v>
      </c>
      <c r="D278" s="1">
        <v>304</v>
      </c>
      <c r="E278" s="1">
        <v>102</v>
      </c>
      <c r="F278" s="1">
        <v>8</v>
      </c>
      <c r="G278" s="15">
        <v>398.94800000000004</v>
      </c>
      <c r="H278" s="15">
        <v>3191.5840000000003</v>
      </c>
      <c r="I278" s="15">
        <v>606.40096000000005</v>
      </c>
      <c r="J278" s="1" t="b">
        <v>0</v>
      </c>
      <c r="K278" s="9" t="s">
        <v>277</v>
      </c>
      <c r="L278" s="1">
        <v>2022</v>
      </c>
      <c r="M278" s="1">
        <v>12</v>
      </c>
      <c r="N278" s="1" t="s">
        <v>20</v>
      </c>
      <c r="O278" s="1">
        <v>19</v>
      </c>
      <c r="P278" t="str">
        <f t="shared" si="5"/>
        <v>evening</v>
      </c>
    </row>
    <row r="279" spans="1:16" ht="15.75" customHeight="1" x14ac:dyDescent="0.35">
      <c r="A279" s="1">
        <v>1278</v>
      </c>
      <c r="B279" s="6">
        <v>44970</v>
      </c>
      <c r="C279" s="1">
        <v>201</v>
      </c>
      <c r="D279" s="1">
        <v>304</v>
      </c>
      <c r="E279" s="1">
        <v>101</v>
      </c>
      <c r="F279" s="1">
        <v>5</v>
      </c>
      <c r="G279" s="15">
        <v>642.40000000000009</v>
      </c>
      <c r="H279" s="15">
        <v>3212.0000000000005</v>
      </c>
      <c r="I279" s="15">
        <v>674.5200000000001</v>
      </c>
      <c r="J279" s="1" t="b">
        <v>0</v>
      </c>
      <c r="K279" s="9" t="s">
        <v>278</v>
      </c>
      <c r="L279" s="1">
        <v>2023</v>
      </c>
      <c r="M279" s="1">
        <v>2</v>
      </c>
      <c r="N279" s="1" t="s">
        <v>28</v>
      </c>
      <c r="O279" s="1">
        <v>12</v>
      </c>
      <c r="P279" t="str">
        <f t="shared" si="5"/>
        <v>afternoon</v>
      </c>
    </row>
    <row r="280" spans="1:16" ht="15.75" customHeight="1" x14ac:dyDescent="0.35">
      <c r="A280" s="1">
        <v>1279</v>
      </c>
      <c r="B280" s="6">
        <v>44877</v>
      </c>
      <c r="C280" s="1">
        <v>205</v>
      </c>
      <c r="D280" s="1">
        <v>304</v>
      </c>
      <c r="E280" s="1">
        <v>105</v>
      </c>
      <c r="F280" s="1">
        <v>3</v>
      </c>
      <c r="G280" s="15">
        <v>100.89200000000001</v>
      </c>
      <c r="H280" s="15">
        <v>302.67600000000004</v>
      </c>
      <c r="I280" s="15">
        <v>75.669000000000011</v>
      </c>
      <c r="J280" s="1" t="b">
        <v>0</v>
      </c>
      <c r="K280" s="9" t="s">
        <v>231</v>
      </c>
      <c r="L280" s="1">
        <v>2022</v>
      </c>
      <c r="M280" s="1">
        <v>11</v>
      </c>
      <c r="N280" s="1" t="s">
        <v>22</v>
      </c>
      <c r="O280" s="1">
        <v>11</v>
      </c>
      <c r="P280" t="str">
        <f t="shared" si="5"/>
        <v>morning</v>
      </c>
    </row>
    <row r="281" spans="1:16" ht="15.75" customHeight="1" x14ac:dyDescent="0.35">
      <c r="A281" s="1">
        <v>1280</v>
      </c>
      <c r="B281" s="6">
        <v>45557</v>
      </c>
      <c r="C281" s="1">
        <v>204</v>
      </c>
      <c r="D281" s="1">
        <v>302</v>
      </c>
      <c r="E281" s="1">
        <v>105</v>
      </c>
      <c r="F281" s="1">
        <v>5</v>
      </c>
      <c r="G281" s="15">
        <v>128.15</v>
      </c>
      <c r="H281" s="15">
        <v>640.75</v>
      </c>
      <c r="I281" s="15">
        <v>192.22499999999999</v>
      </c>
      <c r="J281" s="1" t="b">
        <v>0</v>
      </c>
      <c r="K281" s="9" t="s">
        <v>33</v>
      </c>
      <c r="L281" s="1">
        <v>2024</v>
      </c>
      <c r="M281" s="1">
        <v>9</v>
      </c>
      <c r="N281" s="1" t="s">
        <v>20</v>
      </c>
      <c r="O281" s="1">
        <v>7</v>
      </c>
      <c r="P281" t="str">
        <f t="shared" si="5"/>
        <v>morning</v>
      </c>
    </row>
    <row r="282" spans="1:16" ht="15.75" customHeight="1" x14ac:dyDescent="0.35">
      <c r="A282" s="1">
        <v>1281</v>
      </c>
      <c r="B282" s="6">
        <v>45084</v>
      </c>
      <c r="C282" s="1">
        <v>203</v>
      </c>
      <c r="D282" s="1">
        <v>303</v>
      </c>
      <c r="E282" s="1">
        <v>102</v>
      </c>
      <c r="F282" s="1">
        <v>6</v>
      </c>
      <c r="G282" s="15">
        <v>503.27200000000005</v>
      </c>
      <c r="H282" s="15">
        <v>3019.6320000000005</v>
      </c>
      <c r="I282" s="15">
        <v>452.94480000000004</v>
      </c>
      <c r="J282" s="1" t="b">
        <v>0</v>
      </c>
      <c r="K282" s="9" t="s">
        <v>279</v>
      </c>
      <c r="L282" s="1">
        <v>2023</v>
      </c>
      <c r="M282" s="1">
        <v>6</v>
      </c>
      <c r="N282" s="1" t="s">
        <v>18</v>
      </c>
      <c r="O282" s="1">
        <v>19</v>
      </c>
      <c r="P282" t="str">
        <f t="shared" si="5"/>
        <v>evening</v>
      </c>
    </row>
    <row r="283" spans="1:16" ht="15.75" customHeight="1" x14ac:dyDescent="0.35">
      <c r="A283" s="1">
        <v>1282</v>
      </c>
      <c r="B283" s="6">
        <v>45125</v>
      </c>
      <c r="C283" s="1">
        <v>204</v>
      </c>
      <c r="D283" s="1">
        <v>302</v>
      </c>
      <c r="E283" s="1">
        <v>104</v>
      </c>
      <c r="F283" s="1">
        <v>1</v>
      </c>
      <c r="G283" s="15">
        <v>115.50000000000001</v>
      </c>
      <c r="H283" s="15">
        <v>115.50000000000001</v>
      </c>
      <c r="I283" s="15">
        <v>19.635000000000005</v>
      </c>
      <c r="J283" s="1" t="b">
        <v>0</v>
      </c>
      <c r="K283" s="9" t="s">
        <v>216</v>
      </c>
      <c r="L283" s="1">
        <v>2023</v>
      </c>
      <c r="M283" s="1">
        <v>7</v>
      </c>
      <c r="N283" s="1" t="s">
        <v>31</v>
      </c>
      <c r="O283" s="1">
        <v>2</v>
      </c>
      <c r="P283" t="str">
        <f t="shared" si="5"/>
        <v>morning</v>
      </c>
    </row>
    <row r="284" spans="1:16" ht="15.75" customHeight="1" x14ac:dyDescent="0.35">
      <c r="A284" s="1">
        <v>1283</v>
      </c>
      <c r="B284" s="6">
        <v>45177</v>
      </c>
      <c r="C284" s="1">
        <v>201</v>
      </c>
      <c r="D284" s="1">
        <v>302</v>
      </c>
      <c r="E284" s="1">
        <v>105</v>
      </c>
      <c r="F284" s="1">
        <v>8</v>
      </c>
      <c r="G284" s="15">
        <v>482.32800000000003</v>
      </c>
      <c r="H284" s="15">
        <v>3858.6240000000003</v>
      </c>
      <c r="I284" s="15">
        <v>733.1385600000001</v>
      </c>
      <c r="J284" s="1" t="b">
        <v>0</v>
      </c>
      <c r="K284" s="9" t="s">
        <v>280</v>
      </c>
      <c r="L284" s="1">
        <v>2023</v>
      </c>
      <c r="M284" s="1">
        <v>9</v>
      </c>
      <c r="N284" s="1" t="s">
        <v>26</v>
      </c>
      <c r="O284" s="1">
        <v>8</v>
      </c>
      <c r="P284" t="str">
        <f t="shared" si="5"/>
        <v>morning</v>
      </c>
    </row>
    <row r="285" spans="1:16" ht="15.75" customHeight="1" x14ac:dyDescent="0.35">
      <c r="A285" s="1">
        <v>1284</v>
      </c>
      <c r="B285" s="6">
        <v>45507</v>
      </c>
      <c r="C285" s="1">
        <v>204</v>
      </c>
      <c r="D285" s="1">
        <v>302</v>
      </c>
      <c r="E285" s="1">
        <v>101</v>
      </c>
      <c r="F285" s="1">
        <v>4</v>
      </c>
      <c r="G285" s="15">
        <v>173.11799999999999</v>
      </c>
      <c r="H285" s="15">
        <v>692.47199999999998</v>
      </c>
      <c r="I285" s="15">
        <v>145.41911999999999</v>
      </c>
      <c r="J285" s="1" t="b">
        <v>0</v>
      </c>
      <c r="K285" s="9" t="s">
        <v>281</v>
      </c>
      <c r="L285" s="1">
        <v>2024</v>
      </c>
      <c r="M285" s="1">
        <v>8</v>
      </c>
      <c r="N285" s="1" t="s">
        <v>22</v>
      </c>
      <c r="O285" s="1">
        <v>9</v>
      </c>
      <c r="P285" t="str">
        <f t="shared" si="5"/>
        <v>morning</v>
      </c>
    </row>
    <row r="286" spans="1:16" ht="15.75" customHeight="1" x14ac:dyDescent="0.35">
      <c r="A286" s="1">
        <v>1285</v>
      </c>
      <c r="B286" s="6">
        <v>45340</v>
      </c>
      <c r="C286" s="1">
        <v>204</v>
      </c>
      <c r="D286" s="1">
        <v>302</v>
      </c>
      <c r="E286" s="1">
        <v>105</v>
      </c>
      <c r="F286" s="1">
        <v>6</v>
      </c>
      <c r="G286" s="15">
        <v>89.98</v>
      </c>
      <c r="H286" s="15">
        <v>539.88</v>
      </c>
      <c r="I286" s="15">
        <v>134.97</v>
      </c>
      <c r="J286" s="1" t="b">
        <v>0</v>
      </c>
      <c r="K286" s="9" t="s">
        <v>25</v>
      </c>
      <c r="L286" s="1">
        <v>2024</v>
      </c>
      <c r="M286" s="1">
        <v>2</v>
      </c>
      <c r="N286" s="1" t="s">
        <v>20</v>
      </c>
      <c r="O286" s="1">
        <v>1</v>
      </c>
      <c r="P286" t="str">
        <f t="shared" si="5"/>
        <v>morning</v>
      </c>
    </row>
    <row r="287" spans="1:16" ht="15.75" customHeight="1" x14ac:dyDescent="0.35">
      <c r="A287" s="1">
        <v>1286</v>
      </c>
      <c r="B287" s="6">
        <v>44908</v>
      </c>
      <c r="C287" s="1">
        <v>201</v>
      </c>
      <c r="D287" s="1">
        <v>305</v>
      </c>
      <c r="E287" s="1">
        <v>105</v>
      </c>
      <c r="F287" s="1">
        <v>3</v>
      </c>
      <c r="G287" s="15">
        <v>272.49200000000002</v>
      </c>
      <c r="H287" s="15">
        <v>817.47600000000011</v>
      </c>
      <c r="I287" s="15">
        <v>245.24280000000002</v>
      </c>
      <c r="J287" s="1" t="b">
        <v>0</v>
      </c>
      <c r="K287" s="9" t="s">
        <v>282</v>
      </c>
      <c r="L287" s="1">
        <v>2022</v>
      </c>
      <c r="M287" s="1">
        <v>12</v>
      </c>
      <c r="N287" s="1" t="s">
        <v>31</v>
      </c>
      <c r="O287" s="1">
        <v>18</v>
      </c>
      <c r="P287" t="str">
        <f t="shared" si="5"/>
        <v>evening</v>
      </c>
    </row>
    <row r="288" spans="1:16" ht="15.75" customHeight="1" x14ac:dyDescent="0.35">
      <c r="A288" s="1">
        <v>1287</v>
      </c>
      <c r="B288" s="6">
        <v>45350</v>
      </c>
      <c r="C288" s="1">
        <v>205</v>
      </c>
      <c r="D288" s="1">
        <v>304</v>
      </c>
      <c r="E288" s="1">
        <v>104</v>
      </c>
      <c r="F288" s="1">
        <v>10</v>
      </c>
      <c r="G288" s="15">
        <v>385.44</v>
      </c>
      <c r="H288" s="15">
        <v>3854.4</v>
      </c>
      <c r="I288" s="15">
        <v>578.16</v>
      </c>
      <c r="J288" s="1" t="b">
        <v>0</v>
      </c>
      <c r="K288" s="9" t="s">
        <v>283</v>
      </c>
      <c r="L288" s="1">
        <v>2024</v>
      </c>
      <c r="M288" s="1">
        <v>2</v>
      </c>
      <c r="N288" s="1" t="s">
        <v>18</v>
      </c>
      <c r="O288" s="1">
        <v>11</v>
      </c>
      <c r="P288" t="str">
        <f t="shared" si="5"/>
        <v>morning</v>
      </c>
    </row>
    <row r="289" spans="1:16" ht="15.75" customHeight="1" x14ac:dyDescent="0.35">
      <c r="A289" s="1">
        <v>1288</v>
      </c>
      <c r="B289" s="6">
        <v>45240</v>
      </c>
      <c r="C289" s="1">
        <v>202</v>
      </c>
      <c r="D289" s="1">
        <v>305</v>
      </c>
      <c r="E289" s="1">
        <v>105</v>
      </c>
      <c r="F289" s="1">
        <v>8</v>
      </c>
      <c r="G289" s="15">
        <v>484.74800000000005</v>
      </c>
      <c r="H289" s="15">
        <v>3877.9840000000004</v>
      </c>
      <c r="I289" s="15">
        <v>659.25728000000015</v>
      </c>
      <c r="J289" s="1" t="b">
        <v>0</v>
      </c>
      <c r="K289" s="9" t="s">
        <v>284</v>
      </c>
      <c r="L289" s="1">
        <v>2023</v>
      </c>
      <c r="M289" s="1">
        <v>11</v>
      </c>
      <c r="N289" s="1" t="s">
        <v>26</v>
      </c>
      <c r="O289" s="1">
        <v>12</v>
      </c>
      <c r="P289" t="str">
        <f t="shared" si="5"/>
        <v>afternoon</v>
      </c>
    </row>
    <row r="290" spans="1:16" ht="15.75" customHeight="1" x14ac:dyDescent="0.35">
      <c r="A290" s="1">
        <v>1289</v>
      </c>
      <c r="B290" s="6">
        <v>45077</v>
      </c>
      <c r="C290" s="1">
        <v>205</v>
      </c>
      <c r="D290" s="1">
        <v>303</v>
      </c>
      <c r="E290" s="1">
        <v>101</v>
      </c>
      <c r="F290" s="1">
        <v>1</v>
      </c>
      <c r="G290" s="15">
        <v>611.57800000000009</v>
      </c>
      <c r="H290" s="15">
        <v>611.57800000000009</v>
      </c>
      <c r="I290" s="15">
        <v>116.19982000000002</v>
      </c>
      <c r="J290" s="1" t="b">
        <v>0</v>
      </c>
      <c r="K290" s="9" t="s">
        <v>285</v>
      </c>
      <c r="L290" s="1">
        <v>2023</v>
      </c>
      <c r="M290" s="1">
        <v>5</v>
      </c>
      <c r="N290" s="1" t="s">
        <v>18</v>
      </c>
      <c r="O290" s="1">
        <v>1</v>
      </c>
      <c r="P290" t="str">
        <f t="shared" si="5"/>
        <v>morning</v>
      </c>
    </row>
    <row r="291" spans="1:16" ht="15.75" customHeight="1" x14ac:dyDescent="0.35">
      <c r="A291" s="1">
        <v>1290</v>
      </c>
      <c r="B291" s="6">
        <v>45386</v>
      </c>
      <c r="C291" s="1">
        <v>203</v>
      </c>
      <c r="D291" s="1">
        <v>303</v>
      </c>
      <c r="E291" s="1">
        <v>103</v>
      </c>
      <c r="F291" s="1">
        <v>4</v>
      </c>
      <c r="G291" s="15">
        <v>426.58000000000004</v>
      </c>
      <c r="H291" s="15">
        <v>1706.3200000000002</v>
      </c>
      <c r="I291" s="15">
        <v>358.3272</v>
      </c>
      <c r="J291" s="1" t="b">
        <v>0</v>
      </c>
      <c r="K291" s="9" t="s">
        <v>286</v>
      </c>
      <c r="L291" s="1">
        <v>2024</v>
      </c>
      <c r="M291" s="1">
        <v>4</v>
      </c>
      <c r="N291" s="1" t="s">
        <v>16</v>
      </c>
      <c r="O291" s="1">
        <v>14</v>
      </c>
      <c r="P291" t="str">
        <f t="shared" si="5"/>
        <v>afternoon</v>
      </c>
    </row>
    <row r="292" spans="1:16" ht="15.75" customHeight="1" x14ac:dyDescent="0.35">
      <c r="A292" s="1">
        <v>1291</v>
      </c>
      <c r="B292" s="6">
        <v>45176</v>
      </c>
      <c r="C292" s="1">
        <v>201</v>
      </c>
      <c r="D292" s="1">
        <v>301</v>
      </c>
      <c r="E292" s="1">
        <v>103</v>
      </c>
      <c r="F292" s="1">
        <v>3</v>
      </c>
      <c r="G292" s="15">
        <v>597.19000000000005</v>
      </c>
      <c r="H292" s="15">
        <v>1791.5700000000002</v>
      </c>
      <c r="I292" s="15">
        <v>447.89250000000004</v>
      </c>
      <c r="J292" s="1" t="b">
        <v>0</v>
      </c>
      <c r="K292" s="9" t="s">
        <v>287</v>
      </c>
      <c r="L292" s="1">
        <v>2023</v>
      </c>
      <c r="M292" s="1">
        <v>9</v>
      </c>
      <c r="N292" s="1" t="s">
        <v>16</v>
      </c>
      <c r="O292" s="1">
        <v>7</v>
      </c>
      <c r="P292" t="str">
        <f t="shared" si="5"/>
        <v>morning</v>
      </c>
    </row>
    <row r="293" spans="1:16" ht="15.75" customHeight="1" x14ac:dyDescent="0.35">
      <c r="A293" s="1">
        <v>1292</v>
      </c>
      <c r="B293" s="6">
        <v>45337</v>
      </c>
      <c r="C293" s="1">
        <v>201</v>
      </c>
      <c r="D293" s="1">
        <v>301</v>
      </c>
      <c r="E293" s="1">
        <v>102</v>
      </c>
      <c r="F293" s="1">
        <v>10</v>
      </c>
      <c r="G293" s="15">
        <v>494.62600000000009</v>
      </c>
      <c r="H293" s="15">
        <v>4946.2600000000011</v>
      </c>
      <c r="I293" s="15">
        <v>1483.8780000000004</v>
      </c>
      <c r="J293" s="1" t="b">
        <v>0</v>
      </c>
      <c r="K293" s="9" t="s">
        <v>288</v>
      </c>
      <c r="L293" s="1">
        <v>2024</v>
      </c>
      <c r="M293" s="1">
        <v>2</v>
      </c>
      <c r="N293" s="1" t="s">
        <v>16</v>
      </c>
      <c r="O293" s="1">
        <v>18</v>
      </c>
      <c r="P293" t="str">
        <f t="shared" si="5"/>
        <v>evening</v>
      </c>
    </row>
    <row r="294" spans="1:16" ht="15.75" customHeight="1" x14ac:dyDescent="0.35">
      <c r="A294" s="1">
        <v>1293</v>
      </c>
      <c r="B294" s="6">
        <v>45233</v>
      </c>
      <c r="C294" s="1">
        <v>201</v>
      </c>
      <c r="D294" s="1">
        <v>302</v>
      </c>
      <c r="E294" s="1">
        <v>105</v>
      </c>
      <c r="F294" s="1">
        <v>6</v>
      </c>
      <c r="G294" s="15">
        <v>209.83600000000001</v>
      </c>
      <c r="H294" s="15">
        <v>1259.0160000000001</v>
      </c>
      <c r="I294" s="15">
        <v>188.85240000000002</v>
      </c>
      <c r="J294" s="1" t="b">
        <v>0</v>
      </c>
      <c r="K294" s="9" t="s">
        <v>289</v>
      </c>
      <c r="L294" s="1">
        <v>2023</v>
      </c>
      <c r="M294" s="1">
        <v>11</v>
      </c>
      <c r="N294" s="1" t="s">
        <v>26</v>
      </c>
      <c r="O294" s="1">
        <v>17</v>
      </c>
      <c r="P294" t="str">
        <f t="shared" si="5"/>
        <v>afternoon</v>
      </c>
    </row>
    <row r="295" spans="1:16" ht="15.75" customHeight="1" x14ac:dyDescent="0.35">
      <c r="A295" s="1">
        <v>1294</v>
      </c>
      <c r="B295" s="6">
        <v>45455</v>
      </c>
      <c r="C295" s="1">
        <v>203</v>
      </c>
      <c r="D295" s="1">
        <v>303</v>
      </c>
      <c r="E295" s="1">
        <v>103</v>
      </c>
      <c r="F295" s="1">
        <v>8</v>
      </c>
      <c r="G295" s="15">
        <v>646.31600000000003</v>
      </c>
      <c r="H295" s="15">
        <v>5170.5280000000002</v>
      </c>
      <c r="I295" s="15">
        <v>878.98976000000016</v>
      </c>
      <c r="J295" s="1" t="b">
        <v>0</v>
      </c>
      <c r="K295" s="9" t="s">
        <v>117</v>
      </c>
      <c r="L295" s="1">
        <v>2024</v>
      </c>
      <c r="M295" s="1">
        <v>6</v>
      </c>
      <c r="N295" s="1" t="s">
        <v>18</v>
      </c>
      <c r="O295" s="1">
        <v>6</v>
      </c>
      <c r="P295" t="str">
        <f t="shared" si="5"/>
        <v>morning</v>
      </c>
    </row>
    <row r="296" spans="1:16" ht="15.75" customHeight="1" x14ac:dyDescent="0.35">
      <c r="A296" s="1">
        <v>1295</v>
      </c>
      <c r="B296" s="6">
        <v>45299</v>
      </c>
      <c r="C296" s="1">
        <v>205</v>
      </c>
      <c r="D296" s="1">
        <v>305</v>
      </c>
      <c r="E296" s="1">
        <v>102</v>
      </c>
      <c r="F296" s="1">
        <v>8</v>
      </c>
      <c r="G296" s="15">
        <v>443.036</v>
      </c>
      <c r="H296" s="15">
        <v>3544.288</v>
      </c>
      <c r="I296" s="15">
        <v>673.41471999999999</v>
      </c>
      <c r="J296" s="1" t="b">
        <v>1</v>
      </c>
      <c r="K296" s="9" t="s">
        <v>290</v>
      </c>
      <c r="L296" s="1">
        <v>2024</v>
      </c>
      <c r="M296" s="1">
        <v>1</v>
      </c>
      <c r="N296" s="1" t="s">
        <v>28</v>
      </c>
      <c r="O296" s="1">
        <v>19</v>
      </c>
      <c r="P296" t="str">
        <f t="shared" si="5"/>
        <v>evening</v>
      </c>
    </row>
    <row r="297" spans="1:16" ht="15.75" customHeight="1" x14ac:dyDescent="0.35">
      <c r="A297" s="1">
        <v>1296</v>
      </c>
      <c r="B297" s="6">
        <v>45225</v>
      </c>
      <c r="C297" s="1">
        <v>202</v>
      </c>
      <c r="D297" s="1">
        <v>302</v>
      </c>
      <c r="E297" s="1">
        <v>101</v>
      </c>
      <c r="F297" s="1">
        <v>6</v>
      </c>
      <c r="G297" s="15">
        <v>143</v>
      </c>
      <c r="H297" s="15">
        <v>858</v>
      </c>
      <c r="I297" s="15">
        <v>180.18</v>
      </c>
      <c r="J297" s="1" t="b">
        <v>0</v>
      </c>
      <c r="K297" s="9" t="s">
        <v>34</v>
      </c>
      <c r="L297" s="1">
        <v>2023</v>
      </c>
      <c r="M297" s="1">
        <v>10</v>
      </c>
      <c r="N297" s="1" t="s">
        <v>16</v>
      </c>
      <c r="O297" s="1">
        <v>22</v>
      </c>
      <c r="P297" t="str">
        <f t="shared" si="5"/>
        <v>night</v>
      </c>
    </row>
    <row r="298" spans="1:16" ht="15.75" customHeight="1" x14ac:dyDescent="0.35">
      <c r="A298" s="1">
        <v>1297</v>
      </c>
      <c r="B298" s="6">
        <v>45070</v>
      </c>
      <c r="C298" s="1">
        <v>204</v>
      </c>
      <c r="D298" s="1">
        <v>303</v>
      </c>
      <c r="E298" s="1">
        <v>102</v>
      </c>
      <c r="F298" s="1">
        <v>5</v>
      </c>
      <c r="G298" s="15">
        <v>429.41800000000001</v>
      </c>
      <c r="H298" s="15">
        <v>2147.09</v>
      </c>
      <c r="I298" s="15">
        <v>536.77250000000004</v>
      </c>
      <c r="J298" s="1" t="b">
        <v>0</v>
      </c>
      <c r="K298" s="9" t="s">
        <v>168</v>
      </c>
      <c r="L298" s="1">
        <v>2023</v>
      </c>
      <c r="M298" s="1">
        <v>5</v>
      </c>
      <c r="N298" s="1" t="s">
        <v>18</v>
      </c>
      <c r="O298" s="1">
        <v>16</v>
      </c>
      <c r="P298" t="str">
        <f t="shared" si="5"/>
        <v>afternoon</v>
      </c>
    </row>
    <row r="299" spans="1:16" ht="15.75" customHeight="1" x14ac:dyDescent="0.35">
      <c r="A299" s="1">
        <v>1298</v>
      </c>
      <c r="B299" s="6">
        <v>44895</v>
      </c>
      <c r="C299" s="1">
        <v>203</v>
      </c>
      <c r="D299" s="1">
        <v>303</v>
      </c>
      <c r="E299" s="1">
        <v>101</v>
      </c>
      <c r="F299" s="1">
        <v>6</v>
      </c>
      <c r="G299" s="15">
        <v>133.21</v>
      </c>
      <c r="H299" s="15">
        <v>799.26</v>
      </c>
      <c r="I299" s="15">
        <v>239.77799999999999</v>
      </c>
      <c r="J299" s="1" t="b">
        <v>0</v>
      </c>
      <c r="K299" s="9" t="s">
        <v>291</v>
      </c>
      <c r="L299" s="1">
        <v>2022</v>
      </c>
      <c r="M299" s="1">
        <v>11</v>
      </c>
      <c r="N299" s="1" t="s">
        <v>18</v>
      </c>
      <c r="O299" s="1">
        <v>3</v>
      </c>
      <c r="P299" t="str">
        <f t="shared" si="5"/>
        <v>morning</v>
      </c>
    </row>
    <row r="300" spans="1:16" ht="15.75" customHeight="1" x14ac:dyDescent="0.35">
      <c r="A300" s="1">
        <v>1299</v>
      </c>
      <c r="B300" s="6">
        <v>44895</v>
      </c>
      <c r="C300" s="1">
        <v>203</v>
      </c>
      <c r="D300" s="1">
        <v>301</v>
      </c>
      <c r="E300" s="1">
        <v>103</v>
      </c>
      <c r="F300" s="1">
        <v>7</v>
      </c>
      <c r="G300" s="15">
        <v>648.05400000000009</v>
      </c>
      <c r="H300" s="15">
        <v>4536.3780000000006</v>
      </c>
      <c r="I300" s="15">
        <v>680.45670000000007</v>
      </c>
      <c r="J300" s="1" t="b">
        <v>1</v>
      </c>
      <c r="K300" s="9" t="s">
        <v>292</v>
      </c>
      <c r="L300" s="1">
        <v>2022</v>
      </c>
      <c r="M300" s="1">
        <v>11</v>
      </c>
      <c r="N300" s="1" t="s">
        <v>18</v>
      </c>
      <c r="O300" s="1">
        <v>0</v>
      </c>
      <c r="P300" t="str">
        <f t="shared" si="5"/>
        <v>morning</v>
      </c>
    </row>
    <row r="301" spans="1:16" ht="15.75" customHeight="1" x14ac:dyDescent="0.35">
      <c r="A301" s="1">
        <v>1300</v>
      </c>
      <c r="B301" s="6">
        <v>45241</v>
      </c>
      <c r="C301" s="1">
        <v>205</v>
      </c>
      <c r="D301" s="1">
        <v>303</v>
      </c>
      <c r="E301" s="1">
        <v>105</v>
      </c>
      <c r="F301" s="1">
        <v>10</v>
      </c>
      <c r="G301" s="15">
        <v>620.17999999999995</v>
      </c>
      <c r="H301" s="15">
        <v>6201.7999999999993</v>
      </c>
      <c r="I301" s="15">
        <v>1054.306</v>
      </c>
      <c r="J301" s="1" t="b">
        <v>0</v>
      </c>
      <c r="K301" s="9" t="s">
        <v>293</v>
      </c>
      <c r="L301" s="1">
        <v>2023</v>
      </c>
      <c r="M301" s="1">
        <v>11</v>
      </c>
      <c r="N301" s="1" t="s">
        <v>22</v>
      </c>
      <c r="O301" s="1">
        <v>3</v>
      </c>
      <c r="P301" t="str">
        <f t="shared" si="5"/>
        <v>morning</v>
      </c>
    </row>
    <row r="302" spans="1:16" ht="15.75" customHeight="1" x14ac:dyDescent="0.35">
      <c r="A302" s="1">
        <v>1301</v>
      </c>
      <c r="B302" s="6">
        <v>45269</v>
      </c>
      <c r="C302" s="1">
        <v>202</v>
      </c>
      <c r="D302" s="1">
        <v>301</v>
      </c>
      <c r="E302" s="1">
        <v>105</v>
      </c>
      <c r="F302" s="1">
        <v>5</v>
      </c>
      <c r="G302" s="15">
        <v>567.75400000000002</v>
      </c>
      <c r="H302" s="15">
        <v>2838.77</v>
      </c>
      <c r="I302" s="15">
        <v>539.36630000000002</v>
      </c>
      <c r="J302" s="1" t="b">
        <v>0</v>
      </c>
      <c r="K302" s="9" t="s">
        <v>294</v>
      </c>
      <c r="L302" s="1">
        <v>2023</v>
      </c>
      <c r="M302" s="1">
        <v>12</v>
      </c>
      <c r="N302" s="1" t="s">
        <v>22</v>
      </c>
      <c r="O302" s="1">
        <v>19</v>
      </c>
      <c r="P302" t="str">
        <f t="shared" si="5"/>
        <v>evening</v>
      </c>
    </row>
    <row r="303" spans="1:16" ht="15.75" customHeight="1" x14ac:dyDescent="0.35">
      <c r="A303" s="1">
        <v>1302</v>
      </c>
      <c r="B303" s="6">
        <v>45124</v>
      </c>
      <c r="C303" s="1">
        <v>204</v>
      </c>
      <c r="D303" s="1">
        <v>303</v>
      </c>
      <c r="E303" s="1">
        <v>101</v>
      </c>
      <c r="F303" s="1">
        <v>4</v>
      </c>
      <c r="G303" s="15">
        <v>579.76599999999996</v>
      </c>
      <c r="H303" s="15">
        <v>2319.0639999999999</v>
      </c>
      <c r="I303" s="15">
        <v>487.00343999999996</v>
      </c>
      <c r="J303" s="1" t="b">
        <v>0</v>
      </c>
      <c r="K303" s="9" t="s">
        <v>295</v>
      </c>
      <c r="L303" s="1">
        <v>2023</v>
      </c>
      <c r="M303" s="1">
        <v>7</v>
      </c>
      <c r="N303" s="1" t="s">
        <v>28</v>
      </c>
      <c r="O303" s="1">
        <v>5</v>
      </c>
      <c r="P303" t="str">
        <f t="shared" si="5"/>
        <v>morning</v>
      </c>
    </row>
    <row r="304" spans="1:16" ht="15.75" customHeight="1" x14ac:dyDescent="0.35">
      <c r="A304" s="1">
        <v>1303</v>
      </c>
      <c r="B304" s="6">
        <v>44885</v>
      </c>
      <c r="C304" s="1">
        <v>205</v>
      </c>
      <c r="D304" s="1">
        <v>301</v>
      </c>
      <c r="E304" s="1">
        <v>104</v>
      </c>
      <c r="F304" s="1">
        <v>6</v>
      </c>
      <c r="G304" s="15">
        <v>336.88600000000002</v>
      </c>
      <c r="H304" s="15">
        <v>2021.3160000000003</v>
      </c>
      <c r="I304" s="15">
        <v>505.32900000000006</v>
      </c>
      <c r="J304" s="1" t="b">
        <v>0</v>
      </c>
      <c r="K304" s="9" t="s">
        <v>296</v>
      </c>
      <c r="L304" s="1">
        <v>2022</v>
      </c>
      <c r="M304" s="1">
        <v>11</v>
      </c>
      <c r="N304" s="1" t="s">
        <v>20</v>
      </c>
      <c r="O304" s="1">
        <v>16</v>
      </c>
      <c r="P304" t="str">
        <f t="shared" si="5"/>
        <v>afternoon</v>
      </c>
    </row>
    <row r="305" spans="1:16" ht="15.75" customHeight="1" x14ac:dyDescent="0.35">
      <c r="A305" s="1">
        <v>1304</v>
      </c>
      <c r="B305" s="6">
        <v>45073</v>
      </c>
      <c r="C305" s="1">
        <v>203</v>
      </c>
      <c r="D305" s="1">
        <v>301</v>
      </c>
      <c r="E305" s="1">
        <v>101</v>
      </c>
      <c r="F305" s="1">
        <v>7</v>
      </c>
      <c r="G305" s="15">
        <v>455.86200000000008</v>
      </c>
      <c r="H305" s="15">
        <v>3191.0340000000006</v>
      </c>
      <c r="I305" s="15">
        <v>957.31020000000012</v>
      </c>
      <c r="J305" s="1" t="b">
        <v>1</v>
      </c>
      <c r="K305" s="9" t="s">
        <v>270</v>
      </c>
      <c r="L305" s="1">
        <v>2023</v>
      </c>
      <c r="M305" s="1">
        <v>5</v>
      </c>
      <c r="N305" s="1" t="s">
        <v>22</v>
      </c>
      <c r="O305" s="1">
        <v>10</v>
      </c>
      <c r="P305" t="str">
        <f t="shared" si="5"/>
        <v>morning</v>
      </c>
    </row>
    <row r="306" spans="1:16" ht="15.75" customHeight="1" x14ac:dyDescent="0.35">
      <c r="A306" s="1">
        <v>1305</v>
      </c>
      <c r="B306" s="6">
        <v>45176</v>
      </c>
      <c r="C306" s="1">
        <v>203</v>
      </c>
      <c r="D306" s="1">
        <v>301</v>
      </c>
      <c r="E306" s="1">
        <v>101</v>
      </c>
      <c r="F306" s="1">
        <v>4</v>
      </c>
      <c r="G306" s="15">
        <v>478.98400000000004</v>
      </c>
      <c r="H306" s="15">
        <v>1915.9360000000001</v>
      </c>
      <c r="I306" s="15">
        <v>287.3904</v>
      </c>
      <c r="J306" s="1" t="b">
        <v>1</v>
      </c>
      <c r="K306" s="9" t="s">
        <v>297</v>
      </c>
      <c r="L306" s="1">
        <v>2023</v>
      </c>
      <c r="M306" s="1">
        <v>9</v>
      </c>
      <c r="N306" s="1" t="s">
        <v>16</v>
      </c>
      <c r="O306" s="1">
        <v>6</v>
      </c>
      <c r="P306" t="str">
        <f t="shared" si="5"/>
        <v>morning</v>
      </c>
    </row>
    <row r="307" spans="1:16" ht="15.75" customHeight="1" x14ac:dyDescent="0.35">
      <c r="A307" s="1">
        <v>1306</v>
      </c>
      <c r="B307" s="6">
        <v>45236</v>
      </c>
      <c r="C307" s="1">
        <v>204</v>
      </c>
      <c r="D307" s="1">
        <v>303</v>
      </c>
      <c r="E307" s="1">
        <v>104</v>
      </c>
      <c r="F307" s="1">
        <v>1</v>
      </c>
      <c r="G307" s="15">
        <v>274.58200000000005</v>
      </c>
      <c r="H307" s="15">
        <v>274.58200000000005</v>
      </c>
      <c r="I307" s="15">
        <v>46.678940000000011</v>
      </c>
      <c r="J307" s="1" t="b">
        <v>0</v>
      </c>
      <c r="K307" s="9" t="s">
        <v>298</v>
      </c>
      <c r="L307" s="1">
        <v>2023</v>
      </c>
      <c r="M307" s="1">
        <v>11</v>
      </c>
      <c r="N307" s="1" t="s">
        <v>28</v>
      </c>
      <c r="O307" s="1">
        <v>17</v>
      </c>
      <c r="P307" t="str">
        <f t="shared" si="5"/>
        <v>afternoon</v>
      </c>
    </row>
    <row r="308" spans="1:16" ht="15.75" customHeight="1" x14ac:dyDescent="0.35">
      <c r="A308" s="1">
        <v>1307</v>
      </c>
      <c r="B308" s="6">
        <v>45556</v>
      </c>
      <c r="C308" s="1">
        <v>202</v>
      </c>
      <c r="D308" s="1">
        <v>301</v>
      </c>
      <c r="E308" s="1">
        <v>103</v>
      </c>
      <c r="F308" s="1">
        <v>3</v>
      </c>
      <c r="G308" s="15">
        <v>246.42200000000003</v>
      </c>
      <c r="H308" s="15">
        <v>739.26600000000008</v>
      </c>
      <c r="I308" s="15">
        <v>140.46054000000001</v>
      </c>
      <c r="J308" s="1" t="b">
        <v>0</v>
      </c>
      <c r="K308" s="9" t="s">
        <v>160</v>
      </c>
      <c r="L308" s="1">
        <v>2024</v>
      </c>
      <c r="M308" s="1">
        <v>9</v>
      </c>
      <c r="N308" s="1" t="s">
        <v>22</v>
      </c>
      <c r="O308" s="1">
        <v>13</v>
      </c>
      <c r="P308" t="str">
        <f t="shared" si="5"/>
        <v>afternoon</v>
      </c>
    </row>
    <row r="309" spans="1:16" ht="15.75" customHeight="1" x14ac:dyDescent="0.35">
      <c r="A309" s="1">
        <v>1308</v>
      </c>
      <c r="B309" s="6">
        <v>44948</v>
      </c>
      <c r="C309" s="1">
        <v>201</v>
      </c>
      <c r="D309" s="1">
        <v>301</v>
      </c>
      <c r="E309" s="1">
        <v>104</v>
      </c>
      <c r="F309" s="1">
        <v>3</v>
      </c>
      <c r="G309" s="15">
        <v>459.64600000000007</v>
      </c>
      <c r="H309" s="15">
        <v>1378.9380000000001</v>
      </c>
      <c r="I309" s="15">
        <v>289.57697999999999</v>
      </c>
      <c r="J309" s="1" t="b">
        <v>0</v>
      </c>
      <c r="K309" s="9" t="s">
        <v>299</v>
      </c>
      <c r="L309" s="1">
        <v>2023</v>
      </c>
      <c r="M309" s="1">
        <v>1</v>
      </c>
      <c r="N309" s="1" t="s">
        <v>20</v>
      </c>
      <c r="O309" s="1">
        <v>1</v>
      </c>
      <c r="P309" t="str">
        <f t="shared" si="5"/>
        <v>morning</v>
      </c>
    </row>
    <row r="310" spans="1:16" ht="15.75" customHeight="1" x14ac:dyDescent="0.35">
      <c r="A310" s="1">
        <v>1309</v>
      </c>
      <c r="B310" s="6">
        <v>45017</v>
      </c>
      <c r="C310" s="1">
        <v>201</v>
      </c>
      <c r="D310" s="1">
        <v>303</v>
      </c>
      <c r="E310" s="1">
        <v>105</v>
      </c>
      <c r="F310" s="1">
        <v>5</v>
      </c>
      <c r="G310" s="15">
        <v>487.08000000000004</v>
      </c>
      <c r="H310" s="15">
        <v>2435.4</v>
      </c>
      <c r="I310" s="15">
        <v>608.85</v>
      </c>
      <c r="J310" s="1" t="b">
        <v>0</v>
      </c>
      <c r="K310" s="9" t="s">
        <v>300</v>
      </c>
      <c r="L310" s="1">
        <v>2023</v>
      </c>
      <c r="M310" s="1">
        <v>4</v>
      </c>
      <c r="N310" s="1" t="s">
        <v>22</v>
      </c>
      <c r="O310" s="1">
        <v>15</v>
      </c>
      <c r="P310" t="str">
        <f t="shared" si="5"/>
        <v>afternoon</v>
      </c>
    </row>
    <row r="311" spans="1:16" ht="15.75" customHeight="1" x14ac:dyDescent="0.35">
      <c r="A311" s="1">
        <v>1310</v>
      </c>
      <c r="B311" s="6">
        <v>45408</v>
      </c>
      <c r="C311" s="1">
        <v>201</v>
      </c>
      <c r="D311" s="1">
        <v>305</v>
      </c>
      <c r="E311" s="1">
        <v>103</v>
      </c>
      <c r="F311" s="1">
        <v>3</v>
      </c>
      <c r="G311" s="15">
        <v>65.89</v>
      </c>
      <c r="H311" s="15">
        <v>197.67000000000002</v>
      </c>
      <c r="I311" s="15">
        <v>59.301000000000002</v>
      </c>
      <c r="J311" s="1" t="b">
        <v>0</v>
      </c>
      <c r="K311" s="9" t="s">
        <v>162</v>
      </c>
      <c r="L311" s="1">
        <v>2024</v>
      </c>
      <c r="M311" s="1">
        <v>4</v>
      </c>
      <c r="N311" s="1" t="s">
        <v>26</v>
      </c>
      <c r="O311" s="1">
        <v>14</v>
      </c>
      <c r="P311" t="str">
        <f t="shared" si="5"/>
        <v>afternoon</v>
      </c>
    </row>
    <row r="312" spans="1:16" ht="15.75" customHeight="1" x14ac:dyDescent="0.35">
      <c r="A312" s="1">
        <v>1311</v>
      </c>
      <c r="B312" s="6">
        <v>45106</v>
      </c>
      <c r="C312" s="1">
        <v>205</v>
      </c>
      <c r="D312" s="1">
        <v>303</v>
      </c>
      <c r="E312" s="1">
        <v>105</v>
      </c>
      <c r="F312" s="1">
        <v>3</v>
      </c>
      <c r="G312" s="15">
        <v>185.48200000000003</v>
      </c>
      <c r="H312" s="15">
        <v>556.44600000000014</v>
      </c>
      <c r="I312" s="15">
        <v>83.466900000000024</v>
      </c>
      <c r="J312" s="1" t="b">
        <v>0</v>
      </c>
      <c r="K312" s="9" t="s">
        <v>301</v>
      </c>
      <c r="L312" s="1">
        <v>2023</v>
      </c>
      <c r="M312" s="1">
        <v>6</v>
      </c>
      <c r="N312" s="1" t="s">
        <v>16</v>
      </c>
      <c r="O312" s="1">
        <v>16</v>
      </c>
      <c r="P312" t="str">
        <f t="shared" si="5"/>
        <v>afternoon</v>
      </c>
    </row>
    <row r="313" spans="1:16" ht="15.75" customHeight="1" x14ac:dyDescent="0.35">
      <c r="A313" s="1">
        <v>1312</v>
      </c>
      <c r="B313" s="6">
        <v>45166</v>
      </c>
      <c r="C313" s="1">
        <v>203</v>
      </c>
      <c r="D313" s="1">
        <v>304</v>
      </c>
      <c r="E313" s="1">
        <v>101</v>
      </c>
      <c r="F313" s="1">
        <v>6</v>
      </c>
      <c r="G313" s="15">
        <v>298.16600000000005</v>
      </c>
      <c r="H313" s="15">
        <v>1788.9960000000003</v>
      </c>
      <c r="I313" s="15">
        <v>304.12932000000006</v>
      </c>
      <c r="J313" s="1" t="b">
        <v>1</v>
      </c>
      <c r="K313" s="9" t="s">
        <v>106</v>
      </c>
      <c r="L313" s="1">
        <v>2023</v>
      </c>
      <c r="M313" s="1">
        <v>8</v>
      </c>
      <c r="N313" s="1" t="s">
        <v>28</v>
      </c>
      <c r="O313" s="1">
        <v>3</v>
      </c>
      <c r="P313" t="str">
        <f t="shared" si="5"/>
        <v>morning</v>
      </c>
    </row>
    <row r="314" spans="1:16" ht="15.75" customHeight="1" x14ac:dyDescent="0.35">
      <c r="A314" s="1">
        <v>1313</v>
      </c>
      <c r="B314" s="6">
        <v>45292</v>
      </c>
      <c r="C314" s="1">
        <v>204</v>
      </c>
      <c r="D314" s="1">
        <v>305</v>
      </c>
      <c r="E314" s="1">
        <v>104</v>
      </c>
      <c r="F314" s="1">
        <v>8</v>
      </c>
      <c r="G314" s="15">
        <v>587.02600000000007</v>
      </c>
      <c r="H314" s="15">
        <v>4696.2080000000005</v>
      </c>
      <c r="I314" s="15">
        <v>892.27952000000016</v>
      </c>
      <c r="J314" s="1" t="b">
        <v>0</v>
      </c>
      <c r="K314" s="9" t="s">
        <v>302</v>
      </c>
      <c r="L314" s="1">
        <v>2024</v>
      </c>
      <c r="M314" s="1">
        <v>1</v>
      </c>
      <c r="N314" s="1" t="s">
        <v>28</v>
      </c>
      <c r="O314" s="1">
        <v>9</v>
      </c>
      <c r="P314" t="str">
        <f t="shared" si="5"/>
        <v>morning</v>
      </c>
    </row>
    <row r="315" spans="1:16" ht="15.75" customHeight="1" x14ac:dyDescent="0.35">
      <c r="A315" s="1">
        <v>1314</v>
      </c>
      <c r="B315" s="6">
        <v>45185</v>
      </c>
      <c r="C315" s="1">
        <v>205</v>
      </c>
      <c r="D315" s="1">
        <v>304</v>
      </c>
      <c r="E315" s="1">
        <v>103</v>
      </c>
      <c r="F315" s="1">
        <v>10</v>
      </c>
      <c r="G315" s="15">
        <v>569.60200000000009</v>
      </c>
      <c r="H315" s="15">
        <v>5696.02</v>
      </c>
      <c r="I315" s="15">
        <v>1196.1641999999999</v>
      </c>
      <c r="J315" s="1" t="b">
        <v>0</v>
      </c>
      <c r="K315" s="9" t="s">
        <v>303</v>
      </c>
      <c r="L315" s="1">
        <v>2023</v>
      </c>
      <c r="M315" s="1">
        <v>9</v>
      </c>
      <c r="N315" s="1" t="s">
        <v>22</v>
      </c>
      <c r="O315" s="1">
        <v>10</v>
      </c>
      <c r="P315" t="str">
        <f t="shared" si="5"/>
        <v>morning</v>
      </c>
    </row>
    <row r="316" spans="1:16" ht="15.75" customHeight="1" x14ac:dyDescent="0.35">
      <c r="A316" s="1">
        <v>1315</v>
      </c>
      <c r="B316" s="6">
        <v>45349</v>
      </c>
      <c r="C316" s="1">
        <v>205</v>
      </c>
      <c r="D316" s="1">
        <v>303</v>
      </c>
      <c r="E316" s="1">
        <v>104</v>
      </c>
      <c r="F316" s="1">
        <v>1</v>
      </c>
      <c r="G316" s="15">
        <v>357.52199999999999</v>
      </c>
      <c r="H316" s="15">
        <v>357.52199999999999</v>
      </c>
      <c r="I316" s="15">
        <v>89.380499999999998</v>
      </c>
      <c r="J316" s="1" t="b">
        <v>0</v>
      </c>
      <c r="K316" s="9" t="s">
        <v>53</v>
      </c>
      <c r="L316" s="1">
        <v>2024</v>
      </c>
      <c r="M316" s="1">
        <v>2</v>
      </c>
      <c r="N316" s="1" t="s">
        <v>31</v>
      </c>
      <c r="O316" s="1">
        <v>12</v>
      </c>
      <c r="P316" t="str">
        <f t="shared" si="5"/>
        <v>afternoon</v>
      </c>
    </row>
    <row r="317" spans="1:16" ht="15.75" customHeight="1" x14ac:dyDescent="0.35">
      <c r="A317" s="1">
        <v>1316</v>
      </c>
      <c r="B317" s="6">
        <v>44863</v>
      </c>
      <c r="C317" s="1">
        <v>203</v>
      </c>
      <c r="D317" s="1">
        <v>302</v>
      </c>
      <c r="E317" s="1">
        <v>105</v>
      </c>
      <c r="F317" s="1">
        <v>3</v>
      </c>
      <c r="G317" s="15">
        <v>393.77800000000008</v>
      </c>
      <c r="H317" s="15">
        <v>1181.3340000000003</v>
      </c>
      <c r="I317" s="15">
        <v>354.4002000000001</v>
      </c>
      <c r="J317" s="1" t="b">
        <v>1</v>
      </c>
      <c r="K317" s="9" t="s">
        <v>304</v>
      </c>
      <c r="L317" s="1">
        <v>2022</v>
      </c>
      <c r="M317" s="1">
        <v>10</v>
      </c>
      <c r="N317" s="1" t="s">
        <v>22</v>
      </c>
      <c r="O317" s="1">
        <v>6</v>
      </c>
      <c r="P317" t="str">
        <f t="shared" si="5"/>
        <v>morning</v>
      </c>
    </row>
    <row r="318" spans="1:16" ht="15.75" customHeight="1" x14ac:dyDescent="0.35">
      <c r="A318" s="1">
        <v>1317</v>
      </c>
      <c r="B318" s="6">
        <v>45178</v>
      </c>
      <c r="C318" s="1">
        <v>205</v>
      </c>
      <c r="D318" s="1">
        <v>303</v>
      </c>
      <c r="E318" s="1">
        <v>102</v>
      </c>
      <c r="F318" s="1">
        <v>10</v>
      </c>
      <c r="G318" s="15">
        <v>422.97200000000004</v>
      </c>
      <c r="H318" s="15">
        <v>4229.72</v>
      </c>
      <c r="I318" s="15">
        <v>634.45799999999997</v>
      </c>
      <c r="J318" s="1" t="b">
        <v>0</v>
      </c>
      <c r="K318" s="9" t="s">
        <v>305</v>
      </c>
      <c r="L318" s="1">
        <v>2023</v>
      </c>
      <c r="M318" s="1">
        <v>9</v>
      </c>
      <c r="N318" s="1" t="s">
        <v>22</v>
      </c>
      <c r="O318" s="1">
        <v>6</v>
      </c>
      <c r="P318" t="str">
        <f t="shared" si="5"/>
        <v>morning</v>
      </c>
    </row>
    <row r="319" spans="1:16" ht="15.75" customHeight="1" x14ac:dyDescent="0.35">
      <c r="A319" s="1">
        <v>1318</v>
      </c>
      <c r="B319" s="6">
        <v>45510</v>
      </c>
      <c r="C319" s="1">
        <v>205</v>
      </c>
      <c r="D319" s="1">
        <v>304</v>
      </c>
      <c r="E319" s="1">
        <v>105</v>
      </c>
      <c r="F319" s="1">
        <v>1</v>
      </c>
      <c r="G319" s="15">
        <v>233.77200000000002</v>
      </c>
      <c r="H319" s="15">
        <v>233.77200000000002</v>
      </c>
      <c r="I319" s="15">
        <v>39.741240000000005</v>
      </c>
      <c r="J319" s="1" t="b">
        <v>0</v>
      </c>
      <c r="K319" s="9" t="s">
        <v>306</v>
      </c>
      <c r="L319" s="1">
        <v>2024</v>
      </c>
      <c r="M319" s="1">
        <v>8</v>
      </c>
      <c r="N319" s="1" t="s">
        <v>31</v>
      </c>
      <c r="O319" s="1">
        <v>9</v>
      </c>
      <c r="P319" t="str">
        <f t="shared" si="5"/>
        <v>morning</v>
      </c>
    </row>
    <row r="320" spans="1:16" ht="15.75" customHeight="1" x14ac:dyDescent="0.35">
      <c r="A320" s="1">
        <v>1319</v>
      </c>
      <c r="B320" s="6">
        <v>45079</v>
      </c>
      <c r="C320" s="1">
        <v>203</v>
      </c>
      <c r="D320" s="1">
        <v>305</v>
      </c>
      <c r="E320" s="1">
        <v>101</v>
      </c>
      <c r="F320" s="1">
        <v>3</v>
      </c>
      <c r="G320" s="15">
        <v>178.70600000000002</v>
      </c>
      <c r="H320" s="15">
        <v>536.11800000000005</v>
      </c>
      <c r="I320" s="15">
        <v>101.86242000000001</v>
      </c>
      <c r="J320" s="1" t="b">
        <v>0</v>
      </c>
      <c r="K320" s="9" t="s">
        <v>307</v>
      </c>
      <c r="L320" s="1">
        <v>2023</v>
      </c>
      <c r="M320" s="1">
        <v>6</v>
      </c>
      <c r="N320" s="1" t="s">
        <v>26</v>
      </c>
      <c r="O320" s="1">
        <v>7</v>
      </c>
      <c r="P320" t="str">
        <f t="shared" si="5"/>
        <v>morning</v>
      </c>
    </row>
    <row r="321" spans="1:16" ht="15.75" customHeight="1" x14ac:dyDescent="0.35">
      <c r="A321" s="1">
        <v>1320</v>
      </c>
      <c r="B321" s="6">
        <v>45072</v>
      </c>
      <c r="C321" s="1">
        <v>204</v>
      </c>
      <c r="D321" s="1">
        <v>303</v>
      </c>
      <c r="E321" s="1">
        <v>103</v>
      </c>
      <c r="F321" s="1">
        <v>7</v>
      </c>
      <c r="G321" s="15">
        <v>377.69600000000003</v>
      </c>
      <c r="H321" s="15">
        <v>2643.8720000000003</v>
      </c>
      <c r="I321" s="15">
        <v>555.21312</v>
      </c>
      <c r="J321" s="1" t="b">
        <v>0</v>
      </c>
      <c r="K321" s="9" t="s">
        <v>308</v>
      </c>
      <c r="L321" s="1">
        <v>2023</v>
      </c>
      <c r="M321" s="1">
        <v>5</v>
      </c>
      <c r="N321" s="1" t="s">
        <v>26</v>
      </c>
      <c r="O321" s="1">
        <v>13</v>
      </c>
      <c r="P321" t="str">
        <f t="shared" si="5"/>
        <v>afternoon</v>
      </c>
    </row>
    <row r="322" spans="1:16" ht="15.75" customHeight="1" x14ac:dyDescent="0.35">
      <c r="A322" s="1">
        <v>1321</v>
      </c>
      <c r="B322" s="6">
        <v>45251</v>
      </c>
      <c r="C322" s="1">
        <v>205</v>
      </c>
      <c r="D322" s="1">
        <v>302</v>
      </c>
      <c r="E322" s="1">
        <v>105</v>
      </c>
      <c r="F322" s="1">
        <v>9</v>
      </c>
      <c r="G322" s="15">
        <v>407.50600000000003</v>
      </c>
      <c r="H322" s="15">
        <v>3667.5540000000001</v>
      </c>
      <c r="I322" s="15">
        <v>916.88850000000002</v>
      </c>
      <c r="J322" s="1" t="b">
        <v>1</v>
      </c>
      <c r="K322" s="9" t="s">
        <v>309</v>
      </c>
      <c r="L322" s="1">
        <v>2023</v>
      </c>
      <c r="M322" s="1">
        <v>11</v>
      </c>
      <c r="N322" s="1" t="s">
        <v>31</v>
      </c>
      <c r="O322" s="1">
        <v>12</v>
      </c>
      <c r="P322" t="str">
        <f t="shared" si="5"/>
        <v>afternoon</v>
      </c>
    </row>
    <row r="323" spans="1:16" ht="15.75" customHeight="1" x14ac:dyDescent="0.35">
      <c r="A323" s="1">
        <v>1322</v>
      </c>
      <c r="B323" s="6">
        <v>45494</v>
      </c>
      <c r="C323" s="1">
        <v>203</v>
      </c>
      <c r="D323" s="1">
        <v>303</v>
      </c>
      <c r="E323" s="1">
        <v>102</v>
      </c>
      <c r="F323" s="1">
        <v>2</v>
      </c>
      <c r="G323" s="15">
        <v>165.04400000000001</v>
      </c>
      <c r="H323" s="15">
        <v>330.08800000000002</v>
      </c>
      <c r="I323" s="15">
        <v>99.02640000000001</v>
      </c>
      <c r="J323" s="1" t="b">
        <v>0</v>
      </c>
      <c r="K323" s="9" t="s">
        <v>310</v>
      </c>
      <c r="L323" s="1">
        <v>2024</v>
      </c>
      <c r="M323" s="1">
        <v>7</v>
      </c>
      <c r="N323" s="1" t="s">
        <v>20</v>
      </c>
      <c r="O323" s="1">
        <v>23</v>
      </c>
      <c r="P323" t="str">
        <f t="shared" si="5"/>
        <v>night</v>
      </c>
    </row>
    <row r="324" spans="1:16" ht="15.75" customHeight="1" x14ac:dyDescent="0.35">
      <c r="A324" s="1">
        <v>1323</v>
      </c>
      <c r="B324" s="6">
        <v>45426</v>
      </c>
      <c r="C324" s="1">
        <v>203</v>
      </c>
      <c r="D324" s="1">
        <v>301</v>
      </c>
      <c r="E324" s="1">
        <v>104</v>
      </c>
      <c r="F324" s="1">
        <v>4</v>
      </c>
      <c r="G324" s="15">
        <v>156.20000000000002</v>
      </c>
      <c r="H324" s="15">
        <v>624.80000000000007</v>
      </c>
      <c r="I324" s="15">
        <v>93.720000000000013</v>
      </c>
      <c r="J324" s="1" t="b">
        <v>0</v>
      </c>
      <c r="K324" s="9" t="s">
        <v>263</v>
      </c>
      <c r="L324" s="1">
        <v>2024</v>
      </c>
      <c r="M324" s="1">
        <v>5</v>
      </c>
      <c r="N324" s="1" t="s">
        <v>31</v>
      </c>
      <c r="O324" s="1">
        <v>17</v>
      </c>
      <c r="P324" t="str">
        <f t="shared" si="5"/>
        <v>afternoon</v>
      </c>
    </row>
    <row r="325" spans="1:16" ht="15.75" customHeight="1" x14ac:dyDescent="0.35">
      <c r="A325" s="1">
        <v>1324</v>
      </c>
      <c r="B325" s="6">
        <v>45398</v>
      </c>
      <c r="C325" s="1">
        <v>205</v>
      </c>
      <c r="D325" s="1">
        <v>301</v>
      </c>
      <c r="E325" s="1">
        <v>103</v>
      </c>
      <c r="F325" s="1">
        <v>1</v>
      </c>
      <c r="G325" s="15">
        <v>50.07200000000001</v>
      </c>
      <c r="H325" s="15">
        <v>50.07200000000001</v>
      </c>
      <c r="I325" s="15">
        <v>8.512240000000002</v>
      </c>
      <c r="J325" s="1" t="b">
        <v>0</v>
      </c>
      <c r="K325" s="9" t="s">
        <v>311</v>
      </c>
      <c r="L325" s="1">
        <v>2024</v>
      </c>
      <c r="M325" s="1">
        <v>4</v>
      </c>
      <c r="N325" s="1" t="s">
        <v>31</v>
      </c>
      <c r="O325" s="1">
        <v>16</v>
      </c>
      <c r="P325" t="str">
        <f t="shared" si="5"/>
        <v>afternoon</v>
      </c>
    </row>
    <row r="326" spans="1:16" ht="15.75" customHeight="1" x14ac:dyDescent="0.35">
      <c r="A326" s="1">
        <v>1325</v>
      </c>
      <c r="B326" s="6">
        <v>45477</v>
      </c>
      <c r="C326" s="1">
        <v>202</v>
      </c>
      <c r="D326" s="1">
        <v>305</v>
      </c>
      <c r="E326" s="1">
        <v>103</v>
      </c>
      <c r="F326" s="1">
        <v>1</v>
      </c>
      <c r="G326" s="15">
        <v>633.97400000000005</v>
      </c>
      <c r="H326" s="15">
        <v>633.97400000000005</v>
      </c>
      <c r="I326" s="15">
        <v>120.45506</v>
      </c>
      <c r="J326" s="1" t="b">
        <v>0</v>
      </c>
      <c r="K326" s="9" t="s">
        <v>312</v>
      </c>
      <c r="L326" s="1">
        <v>2024</v>
      </c>
      <c r="M326" s="1">
        <v>7</v>
      </c>
      <c r="N326" s="1" t="s">
        <v>16</v>
      </c>
      <c r="O326" s="1">
        <v>4</v>
      </c>
      <c r="P326" t="str">
        <f t="shared" si="5"/>
        <v>morning</v>
      </c>
    </row>
    <row r="327" spans="1:16" ht="15.75" customHeight="1" x14ac:dyDescent="0.35">
      <c r="A327" s="1">
        <v>1326</v>
      </c>
      <c r="B327" s="6">
        <v>45059</v>
      </c>
      <c r="C327" s="1">
        <v>203</v>
      </c>
      <c r="D327" s="1">
        <v>302</v>
      </c>
      <c r="E327" s="1">
        <v>105</v>
      </c>
      <c r="F327" s="1">
        <v>8</v>
      </c>
      <c r="G327" s="15">
        <v>412.12600000000003</v>
      </c>
      <c r="H327" s="15">
        <v>3297.0080000000003</v>
      </c>
      <c r="I327" s="15">
        <v>692.37168000000008</v>
      </c>
      <c r="J327" s="1" t="b">
        <v>0</v>
      </c>
      <c r="K327" s="9" t="s">
        <v>313</v>
      </c>
      <c r="L327" s="1">
        <v>2023</v>
      </c>
      <c r="M327" s="1">
        <v>5</v>
      </c>
      <c r="N327" s="1" t="s">
        <v>22</v>
      </c>
      <c r="O327" s="1">
        <v>1</v>
      </c>
      <c r="P327" t="str">
        <f t="shared" si="5"/>
        <v>morning</v>
      </c>
    </row>
    <row r="328" spans="1:16" ht="15.75" customHeight="1" x14ac:dyDescent="0.35">
      <c r="A328" s="1">
        <v>1327</v>
      </c>
      <c r="B328" s="6">
        <v>45319</v>
      </c>
      <c r="C328" s="1">
        <v>202</v>
      </c>
      <c r="D328" s="1">
        <v>301</v>
      </c>
      <c r="E328" s="1">
        <v>105</v>
      </c>
      <c r="F328" s="1">
        <v>8</v>
      </c>
      <c r="G328" s="15">
        <v>204.886</v>
      </c>
      <c r="H328" s="15">
        <v>1639.088</v>
      </c>
      <c r="I328" s="15">
        <v>409.77199999999999</v>
      </c>
      <c r="J328" s="1" t="b">
        <v>0</v>
      </c>
      <c r="K328" s="9" t="s">
        <v>314</v>
      </c>
      <c r="L328" s="1">
        <v>2024</v>
      </c>
      <c r="M328" s="1">
        <v>1</v>
      </c>
      <c r="N328" s="1" t="s">
        <v>20</v>
      </c>
      <c r="O328" s="1">
        <v>7</v>
      </c>
      <c r="P328" t="str">
        <f t="shared" si="5"/>
        <v>morning</v>
      </c>
    </row>
    <row r="329" spans="1:16" ht="15.75" customHeight="1" x14ac:dyDescent="0.35">
      <c r="A329" s="1">
        <v>1328</v>
      </c>
      <c r="B329" s="6">
        <v>45391</v>
      </c>
      <c r="C329" s="1">
        <v>201</v>
      </c>
      <c r="D329" s="1">
        <v>303</v>
      </c>
      <c r="E329" s="1">
        <v>103</v>
      </c>
      <c r="F329" s="1">
        <v>3</v>
      </c>
      <c r="G329" s="15">
        <v>477.70800000000003</v>
      </c>
      <c r="H329" s="15">
        <v>1433.124</v>
      </c>
      <c r="I329" s="15">
        <v>429.93720000000002</v>
      </c>
      <c r="J329" s="1" t="b">
        <v>0</v>
      </c>
      <c r="K329" s="9" t="s">
        <v>315</v>
      </c>
      <c r="L329" s="1">
        <v>2024</v>
      </c>
      <c r="M329" s="1">
        <v>4</v>
      </c>
      <c r="N329" s="1" t="s">
        <v>31</v>
      </c>
      <c r="O329" s="1">
        <v>3</v>
      </c>
      <c r="P329" t="str">
        <f t="shared" si="5"/>
        <v>morning</v>
      </c>
    </row>
    <row r="330" spans="1:16" ht="15.75" customHeight="1" x14ac:dyDescent="0.35">
      <c r="A330" s="1">
        <v>1329</v>
      </c>
      <c r="B330" s="6">
        <v>45104</v>
      </c>
      <c r="C330" s="1">
        <v>205</v>
      </c>
      <c r="D330" s="1">
        <v>303</v>
      </c>
      <c r="E330" s="1">
        <v>104</v>
      </c>
      <c r="F330" s="1">
        <v>6</v>
      </c>
      <c r="G330" s="15">
        <v>334.99400000000003</v>
      </c>
      <c r="H330" s="15">
        <v>2009.9640000000002</v>
      </c>
      <c r="I330" s="15">
        <v>301.49459999999999</v>
      </c>
      <c r="J330" s="1" t="b">
        <v>0</v>
      </c>
      <c r="K330" s="9" t="s">
        <v>316</v>
      </c>
      <c r="L330" s="1">
        <v>2023</v>
      </c>
      <c r="M330" s="1">
        <v>6</v>
      </c>
      <c r="N330" s="1" t="s">
        <v>31</v>
      </c>
      <c r="O330" s="1">
        <v>18</v>
      </c>
      <c r="P330" t="str">
        <f t="shared" si="5"/>
        <v>evening</v>
      </c>
    </row>
    <row r="331" spans="1:16" ht="15.75" customHeight="1" x14ac:dyDescent="0.35">
      <c r="A331" s="1">
        <v>1330</v>
      </c>
      <c r="B331" s="6">
        <v>45242</v>
      </c>
      <c r="C331" s="1">
        <v>205</v>
      </c>
      <c r="D331" s="1">
        <v>304</v>
      </c>
      <c r="E331" s="1">
        <v>104</v>
      </c>
      <c r="F331" s="1">
        <v>1</v>
      </c>
      <c r="G331" s="15">
        <v>605.37400000000014</v>
      </c>
      <c r="H331" s="15">
        <v>605.37400000000014</v>
      </c>
      <c r="I331" s="15">
        <v>102.91358000000002</v>
      </c>
      <c r="J331" s="1" t="b">
        <v>1</v>
      </c>
      <c r="K331" s="9" t="s">
        <v>317</v>
      </c>
      <c r="L331" s="1">
        <v>2023</v>
      </c>
      <c r="M331" s="1">
        <v>11</v>
      </c>
      <c r="N331" s="1" t="s">
        <v>20</v>
      </c>
      <c r="O331" s="1">
        <v>19</v>
      </c>
      <c r="P331" t="str">
        <f t="shared" ref="P331:P394" si="6">IF(O331 &lt; 12, "morning", IF(O331 &lt; 18, "afternoon", IF(O331 &lt; 21, "evening", "night")))</f>
        <v>evening</v>
      </c>
    </row>
    <row r="332" spans="1:16" ht="15.75" customHeight="1" x14ac:dyDescent="0.35">
      <c r="A332" s="1">
        <v>1331</v>
      </c>
      <c r="B332" s="6">
        <v>45263</v>
      </c>
      <c r="C332" s="1">
        <v>204</v>
      </c>
      <c r="D332" s="1">
        <v>301</v>
      </c>
      <c r="E332" s="1">
        <v>102</v>
      </c>
      <c r="F332" s="1">
        <v>8</v>
      </c>
      <c r="G332" s="15">
        <v>297.88000000000005</v>
      </c>
      <c r="H332" s="15">
        <v>2383.0400000000004</v>
      </c>
      <c r="I332" s="15">
        <v>452.77760000000006</v>
      </c>
      <c r="J332" s="1" t="b">
        <v>0</v>
      </c>
      <c r="K332" s="9" t="s">
        <v>318</v>
      </c>
      <c r="L332" s="1">
        <v>2023</v>
      </c>
      <c r="M332" s="1">
        <v>12</v>
      </c>
      <c r="N332" s="1" t="s">
        <v>20</v>
      </c>
      <c r="O332" s="1">
        <v>8</v>
      </c>
      <c r="P332" t="str">
        <f t="shared" si="6"/>
        <v>morning</v>
      </c>
    </row>
    <row r="333" spans="1:16" ht="15.75" customHeight="1" x14ac:dyDescent="0.35">
      <c r="A333" s="1">
        <v>1332</v>
      </c>
      <c r="B333" s="6">
        <v>44950</v>
      </c>
      <c r="C333" s="1">
        <v>202</v>
      </c>
      <c r="D333" s="1">
        <v>304</v>
      </c>
      <c r="E333" s="1">
        <v>104</v>
      </c>
      <c r="F333" s="1">
        <v>5</v>
      </c>
      <c r="G333" s="15">
        <v>630.30000000000007</v>
      </c>
      <c r="H333" s="15">
        <v>3151.5000000000005</v>
      </c>
      <c r="I333" s="15">
        <v>661.81500000000005</v>
      </c>
      <c r="J333" s="1" t="b">
        <v>0</v>
      </c>
      <c r="K333" s="9" t="s">
        <v>319</v>
      </c>
      <c r="L333" s="1">
        <v>2023</v>
      </c>
      <c r="M333" s="1">
        <v>1</v>
      </c>
      <c r="N333" s="1" t="s">
        <v>31</v>
      </c>
      <c r="O333" s="1">
        <v>8</v>
      </c>
      <c r="P333" t="str">
        <f t="shared" si="6"/>
        <v>morning</v>
      </c>
    </row>
    <row r="334" spans="1:16" ht="15.75" customHeight="1" x14ac:dyDescent="0.35">
      <c r="A334" s="1">
        <v>1333</v>
      </c>
      <c r="B334" s="6">
        <v>45197</v>
      </c>
      <c r="C334" s="1">
        <v>204</v>
      </c>
      <c r="D334" s="1">
        <v>302</v>
      </c>
      <c r="E334" s="1">
        <v>104</v>
      </c>
      <c r="F334" s="1">
        <v>7</v>
      </c>
      <c r="G334" s="15">
        <v>435.95200000000006</v>
      </c>
      <c r="H334" s="15">
        <v>3051.6640000000002</v>
      </c>
      <c r="I334" s="15">
        <v>762.91600000000005</v>
      </c>
      <c r="J334" s="1" t="b">
        <v>0</v>
      </c>
      <c r="K334" s="9" t="s">
        <v>320</v>
      </c>
      <c r="L334" s="1">
        <v>2023</v>
      </c>
      <c r="M334" s="1">
        <v>9</v>
      </c>
      <c r="N334" s="1" t="s">
        <v>16</v>
      </c>
      <c r="O334" s="1">
        <v>6</v>
      </c>
      <c r="P334" t="str">
        <f t="shared" si="6"/>
        <v>morning</v>
      </c>
    </row>
    <row r="335" spans="1:16" ht="15.75" customHeight="1" x14ac:dyDescent="0.35">
      <c r="A335" s="1">
        <v>1334</v>
      </c>
      <c r="B335" s="6">
        <v>45383</v>
      </c>
      <c r="C335" s="1">
        <v>205</v>
      </c>
      <c r="D335" s="1">
        <v>303</v>
      </c>
      <c r="E335" s="1">
        <v>103</v>
      </c>
      <c r="F335" s="1">
        <v>6</v>
      </c>
      <c r="G335" s="15">
        <v>194.65600000000003</v>
      </c>
      <c r="H335" s="15">
        <v>1167.9360000000001</v>
      </c>
      <c r="I335" s="15">
        <v>350.38080000000002</v>
      </c>
      <c r="J335" s="1" t="b">
        <v>0</v>
      </c>
      <c r="K335" s="9" t="s">
        <v>321</v>
      </c>
      <c r="L335" s="1">
        <v>2024</v>
      </c>
      <c r="M335" s="1">
        <v>4</v>
      </c>
      <c r="N335" s="1" t="s">
        <v>28</v>
      </c>
      <c r="O335" s="1">
        <v>18</v>
      </c>
      <c r="P335" t="str">
        <f t="shared" si="6"/>
        <v>evening</v>
      </c>
    </row>
    <row r="336" spans="1:16" ht="15.75" customHeight="1" x14ac:dyDescent="0.35">
      <c r="A336" s="1">
        <v>1335</v>
      </c>
      <c r="B336" s="6">
        <v>45132</v>
      </c>
      <c r="C336" s="1">
        <v>203</v>
      </c>
      <c r="D336" s="1">
        <v>303</v>
      </c>
      <c r="E336" s="1">
        <v>103</v>
      </c>
      <c r="F336" s="1">
        <v>6</v>
      </c>
      <c r="G336" s="15">
        <v>374.99</v>
      </c>
      <c r="H336" s="15">
        <v>2249.94</v>
      </c>
      <c r="I336" s="15">
        <v>337.49099999999999</v>
      </c>
      <c r="J336" s="1" t="b">
        <v>0</v>
      </c>
      <c r="K336" s="9" t="s">
        <v>133</v>
      </c>
      <c r="L336" s="1">
        <v>2023</v>
      </c>
      <c r="M336" s="1">
        <v>7</v>
      </c>
      <c r="N336" s="1" t="s">
        <v>31</v>
      </c>
      <c r="O336" s="1">
        <v>11</v>
      </c>
      <c r="P336" t="str">
        <f t="shared" si="6"/>
        <v>morning</v>
      </c>
    </row>
    <row r="337" spans="1:16" ht="15.75" customHeight="1" x14ac:dyDescent="0.35">
      <c r="A337" s="1">
        <v>1336</v>
      </c>
      <c r="B337" s="6">
        <v>44878</v>
      </c>
      <c r="C337" s="1">
        <v>205</v>
      </c>
      <c r="D337" s="1">
        <v>303</v>
      </c>
      <c r="E337" s="1">
        <v>102</v>
      </c>
      <c r="F337" s="1">
        <v>5</v>
      </c>
      <c r="G337" s="15">
        <v>375.95800000000003</v>
      </c>
      <c r="H337" s="15">
        <v>1879.7900000000002</v>
      </c>
      <c r="I337" s="15">
        <v>319.56430000000006</v>
      </c>
      <c r="J337" s="1" t="b">
        <v>0</v>
      </c>
      <c r="K337" s="9" t="s">
        <v>322</v>
      </c>
      <c r="L337" s="1">
        <v>2022</v>
      </c>
      <c r="M337" s="1">
        <v>11</v>
      </c>
      <c r="N337" s="1" t="s">
        <v>20</v>
      </c>
      <c r="O337" s="1">
        <v>18</v>
      </c>
      <c r="P337" t="str">
        <f t="shared" si="6"/>
        <v>evening</v>
      </c>
    </row>
    <row r="338" spans="1:16" ht="15.75" customHeight="1" x14ac:dyDescent="0.35">
      <c r="A338" s="1">
        <v>1337</v>
      </c>
      <c r="B338" s="6">
        <v>45198</v>
      </c>
      <c r="C338" s="1">
        <v>203</v>
      </c>
      <c r="D338" s="1">
        <v>303</v>
      </c>
      <c r="E338" s="1">
        <v>102</v>
      </c>
      <c r="F338" s="1">
        <v>6</v>
      </c>
      <c r="G338" s="15">
        <v>439.58200000000005</v>
      </c>
      <c r="H338" s="15">
        <v>2637.4920000000002</v>
      </c>
      <c r="I338" s="15">
        <v>501.12348000000003</v>
      </c>
      <c r="J338" s="1" t="b">
        <v>0</v>
      </c>
      <c r="K338" s="9" t="s">
        <v>176</v>
      </c>
      <c r="L338" s="1">
        <v>2023</v>
      </c>
      <c r="M338" s="1">
        <v>9</v>
      </c>
      <c r="N338" s="1" t="s">
        <v>26</v>
      </c>
      <c r="O338" s="1">
        <v>17</v>
      </c>
      <c r="P338" t="str">
        <f t="shared" si="6"/>
        <v>afternoon</v>
      </c>
    </row>
    <row r="339" spans="1:16" ht="15.75" customHeight="1" x14ac:dyDescent="0.35">
      <c r="A339" s="1">
        <v>1338</v>
      </c>
      <c r="B339" s="6">
        <v>45022</v>
      </c>
      <c r="C339" s="1">
        <v>203</v>
      </c>
      <c r="D339" s="1">
        <v>305</v>
      </c>
      <c r="E339" s="1">
        <v>103</v>
      </c>
      <c r="F339" s="1">
        <v>1</v>
      </c>
      <c r="G339" s="15">
        <v>216.12800000000001</v>
      </c>
      <c r="H339" s="15">
        <v>216.12800000000001</v>
      </c>
      <c r="I339" s="15">
        <v>45.386879999999998</v>
      </c>
      <c r="J339" s="1" t="b">
        <v>1</v>
      </c>
      <c r="K339" s="9" t="s">
        <v>66</v>
      </c>
      <c r="L339" s="1">
        <v>2023</v>
      </c>
      <c r="M339" s="1">
        <v>4</v>
      </c>
      <c r="N339" s="1" t="s">
        <v>16</v>
      </c>
      <c r="O339" s="1">
        <v>4</v>
      </c>
      <c r="P339" t="str">
        <f t="shared" si="6"/>
        <v>morning</v>
      </c>
    </row>
    <row r="340" spans="1:16" ht="15.75" customHeight="1" x14ac:dyDescent="0.35">
      <c r="A340" s="1">
        <v>1339</v>
      </c>
      <c r="B340" s="6">
        <v>45441</v>
      </c>
      <c r="C340" s="1">
        <v>204</v>
      </c>
      <c r="D340" s="1">
        <v>303</v>
      </c>
      <c r="E340" s="1">
        <v>103</v>
      </c>
      <c r="F340" s="1">
        <v>2</v>
      </c>
      <c r="G340" s="15">
        <v>568.06200000000001</v>
      </c>
      <c r="H340" s="15">
        <v>1136.124</v>
      </c>
      <c r="I340" s="15">
        <v>284.03100000000001</v>
      </c>
      <c r="J340" s="1" t="b">
        <v>1</v>
      </c>
      <c r="K340" s="9" t="s">
        <v>323</v>
      </c>
      <c r="L340" s="1">
        <v>2024</v>
      </c>
      <c r="M340" s="1">
        <v>5</v>
      </c>
      <c r="N340" s="1" t="s">
        <v>18</v>
      </c>
      <c r="O340" s="1">
        <v>1</v>
      </c>
      <c r="P340" t="str">
        <f t="shared" si="6"/>
        <v>morning</v>
      </c>
    </row>
    <row r="341" spans="1:16" ht="15.75" customHeight="1" x14ac:dyDescent="0.35">
      <c r="A341" s="1">
        <v>1340</v>
      </c>
      <c r="B341" s="6">
        <v>45029</v>
      </c>
      <c r="C341" s="1">
        <v>204</v>
      </c>
      <c r="D341" s="1">
        <v>305</v>
      </c>
      <c r="E341" s="1">
        <v>101</v>
      </c>
      <c r="F341" s="1">
        <v>2</v>
      </c>
      <c r="G341" s="15">
        <v>521.81799999999998</v>
      </c>
      <c r="H341" s="15">
        <v>1043.636</v>
      </c>
      <c r="I341" s="15">
        <v>313.0908</v>
      </c>
      <c r="J341" s="1" t="b">
        <v>0</v>
      </c>
      <c r="K341" s="9" t="s">
        <v>324</v>
      </c>
      <c r="L341" s="1">
        <v>2023</v>
      </c>
      <c r="M341" s="1">
        <v>4</v>
      </c>
      <c r="N341" s="1" t="s">
        <v>16</v>
      </c>
      <c r="O341" s="1">
        <v>2</v>
      </c>
      <c r="P341" t="str">
        <f t="shared" si="6"/>
        <v>morning</v>
      </c>
    </row>
    <row r="342" spans="1:16" ht="15.75" customHeight="1" x14ac:dyDescent="0.35">
      <c r="A342" s="1">
        <v>1341</v>
      </c>
      <c r="B342" s="6">
        <v>45508</v>
      </c>
      <c r="C342" s="1">
        <v>203</v>
      </c>
      <c r="D342" s="1">
        <v>302</v>
      </c>
      <c r="E342" s="1">
        <v>104</v>
      </c>
      <c r="F342" s="1">
        <v>5</v>
      </c>
      <c r="G342" s="15">
        <v>90.552000000000007</v>
      </c>
      <c r="H342" s="15">
        <v>452.76000000000005</v>
      </c>
      <c r="I342" s="15">
        <v>67.914000000000001</v>
      </c>
      <c r="J342" s="1" t="b">
        <v>0</v>
      </c>
      <c r="K342" s="9" t="s">
        <v>325</v>
      </c>
      <c r="L342" s="1">
        <v>2024</v>
      </c>
      <c r="M342" s="1">
        <v>8</v>
      </c>
      <c r="N342" s="1" t="s">
        <v>20</v>
      </c>
      <c r="O342" s="1">
        <v>6</v>
      </c>
      <c r="P342" t="str">
        <f t="shared" si="6"/>
        <v>morning</v>
      </c>
    </row>
    <row r="343" spans="1:16" ht="15.75" customHeight="1" x14ac:dyDescent="0.35">
      <c r="A343" s="1">
        <v>1342</v>
      </c>
      <c r="B343" s="6">
        <v>45195</v>
      </c>
      <c r="C343" s="1">
        <v>201</v>
      </c>
      <c r="D343" s="1">
        <v>303</v>
      </c>
      <c r="E343" s="1">
        <v>102</v>
      </c>
      <c r="F343" s="1">
        <v>3</v>
      </c>
      <c r="G343" s="15">
        <v>180.62</v>
      </c>
      <c r="H343" s="15">
        <v>541.86</v>
      </c>
      <c r="I343" s="15">
        <v>92.116200000000006</v>
      </c>
      <c r="J343" s="1" t="b">
        <v>1</v>
      </c>
      <c r="K343" s="9" t="s">
        <v>326</v>
      </c>
      <c r="L343" s="1">
        <v>2023</v>
      </c>
      <c r="M343" s="1">
        <v>9</v>
      </c>
      <c r="N343" s="1" t="s">
        <v>31</v>
      </c>
      <c r="O343" s="1">
        <v>9</v>
      </c>
      <c r="P343" t="str">
        <f t="shared" si="6"/>
        <v>morning</v>
      </c>
    </row>
    <row r="344" spans="1:16" ht="15.75" customHeight="1" x14ac:dyDescent="0.35">
      <c r="A344" s="1">
        <v>1343</v>
      </c>
      <c r="B344" s="6">
        <v>45165</v>
      </c>
      <c r="C344" s="1">
        <v>205</v>
      </c>
      <c r="D344" s="1">
        <v>305</v>
      </c>
      <c r="E344" s="1">
        <v>105</v>
      </c>
      <c r="F344" s="1">
        <v>4</v>
      </c>
      <c r="G344" s="15">
        <v>562.3420000000001</v>
      </c>
      <c r="H344" s="15">
        <v>2249.3680000000004</v>
      </c>
      <c r="I344" s="15">
        <v>427.37992000000008</v>
      </c>
      <c r="J344" s="1" t="b">
        <v>0</v>
      </c>
      <c r="K344" s="9" t="s">
        <v>327</v>
      </c>
      <c r="L344" s="1">
        <v>2023</v>
      </c>
      <c r="M344" s="1">
        <v>8</v>
      </c>
      <c r="N344" s="1" t="s">
        <v>20</v>
      </c>
      <c r="O344" s="1">
        <v>5</v>
      </c>
      <c r="P344" t="str">
        <f t="shared" si="6"/>
        <v>morning</v>
      </c>
    </row>
    <row r="345" spans="1:16" ht="15.75" customHeight="1" x14ac:dyDescent="0.35">
      <c r="A345" s="1">
        <v>1344</v>
      </c>
      <c r="B345" s="6">
        <v>45352</v>
      </c>
      <c r="C345" s="1">
        <v>204</v>
      </c>
      <c r="D345" s="1">
        <v>304</v>
      </c>
      <c r="E345" s="1">
        <v>105</v>
      </c>
      <c r="F345" s="1">
        <v>2</v>
      </c>
      <c r="G345" s="15">
        <v>653.88400000000013</v>
      </c>
      <c r="H345" s="15">
        <v>1307.7680000000003</v>
      </c>
      <c r="I345" s="15">
        <v>274.63128000000006</v>
      </c>
      <c r="J345" s="1" t="b">
        <v>0</v>
      </c>
      <c r="K345" s="9" t="s">
        <v>328</v>
      </c>
      <c r="L345" s="1">
        <v>2024</v>
      </c>
      <c r="M345" s="1">
        <v>3</v>
      </c>
      <c r="N345" s="1" t="s">
        <v>26</v>
      </c>
      <c r="O345" s="1">
        <v>12</v>
      </c>
      <c r="P345" t="str">
        <f t="shared" si="6"/>
        <v>afternoon</v>
      </c>
    </row>
    <row r="346" spans="1:16" ht="15.75" customHeight="1" x14ac:dyDescent="0.35">
      <c r="A346" s="1">
        <v>1345</v>
      </c>
      <c r="B346" s="6">
        <v>45225</v>
      </c>
      <c r="C346" s="1">
        <v>202</v>
      </c>
      <c r="D346" s="1">
        <v>302</v>
      </c>
      <c r="E346" s="1">
        <v>105</v>
      </c>
      <c r="F346" s="1">
        <v>8</v>
      </c>
      <c r="G346" s="15">
        <v>389.75200000000001</v>
      </c>
      <c r="H346" s="15">
        <v>3118.0160000000001</v>
      </c>
      <c r="I346" s="15">
        <v>779.50400000000002</v>
      </c>
      <c r="J346" s="1" t="b">
        <v>0</v>
      </c>
      <c r="K346" s="9" t="s">
        <v>329</v>
      </c>
      <c r="L346" s="1">
        <v>2023</v>
      </c>
      <c r="M346" s="1">
        <v>10</v>
      </c>
      <c r="N346" s="1" t="s">
        <v>16</v>
      </c>
      <c r="O346" s="1">
        <v>10</v>
      </c>
      <c r="P346" t="str">
        <f t="shared" si="6"/>
        <v>morning</v>
      </c>
    </row>
    <row r="347" spans="1:16" ht="15.75" customHeight="1" x14ac:dyDescent="0.35">
      <c r="A347" s="1">
        <v>1346</v>
      </c>
      <c r="B347" s="6">
        <v>45423</v>
      </c>
      <c r="C347" s="1">
        <v>201</v>
      </c>
      <c r="D347" s="1">
        <v>301</v>
      </c>
      <c r="E347" s="1">
        <v>103</v>
      </c>
      <c r="F347" s="1">
        <v>9</v>
      </c>
      <c r="G347" s="15">
        <v>260.83200000000005</v>
      </c>
      <c r="H347" s="15">
        <v>2347.4880000000003</v>
      </c>
      <c r="I347" s="15">
        <v>704.24640000000011</v>
      </c>
      <c r="J347" s="1" t="b">
        <v>0</v>
      </c>
      <c r="K347" s="9" t="s">
        <v>330</v>
      </c>
      <c r="L347" s="1">
        <v>2024</v>
      </c>
      <c r="M347" s="1">
        <v>5</v>
      </c>
      <c r="N347" s="1" t="s">
        <v>22</v>
      </c>
      <c r="O347" s="1">
        <v>6</v>
      </c>
      <c r="P347" t="str">
        <f t="shared" si="6"/>
        <v>morning</v>
      </c>
    </row>
    <row r="348" spans="1:16" ht="15.75" customHeight="1" x14ac:dyDescent="0.35">
      <c r="A348" s="1">
        <v>1347</v>
      </c>
      <c r="B348" s="6">
        <v>45504</v>
      </c>
      <c r="C348" s="1">
        <v>201</v>
      </c>
      <c r="D348" s="1">
        <v>304</v>
      </c>
      <c r="E348" s="1">
        <v>104</v>
      </c>
      <c r="F348" s="1">
        <v>4</v>
      </c>
      <c r="G348" s="15">
        <v>263.60399999999998</v>
      </c>
      <c r="H348" s="15">
        <v>1054.4159999999999</v>
      </c>
      <c r="I348" s="15">
        <v>158.16239999999999</v>
      </c>
      <c r="J348" s="1" t="b">
        <v>1</v>
      </c>
      <c r="K348" s="9" t="s">
        <v>331</v>
      </c>
      <c r="L348" s="1">
        <v>2024</v>
      </c>
      <c r="M348" s="1">
        <v>7</v>
      </c>
      <c r="N348" s="1" t="s">
        <v>18</v>
      </c>
      <c r="O348" s="1">
        <v>13</v>
      </c>
      <c r="P348" t="str">
        <f t="shared" si="6"/>
        <v>afternoon</v>
      </c>
    </row>
    <row r="349" spans="1:16" ht="15.75" customHeight="1" x14ac:dyDescent="0.35">
      <c r="A349" s="1">
        <v>1348</v>
      </c>
      <c r="B349" s="6">
        <v>44891</v>
      </c>
      <c r="C349" s="1">
        <v>201</v>
      </c>
      <c r="D349" s="1">
        <v>303</v>
      </c>
      <c r="E349" s="1">
        <v>102</v>
      </c>
      <c r="F349" s="1">
        <v>4</v>
      </c>
      <c r="G349" s="15">
        <v>384.62600000000003</v>
      </c>
      <c r="H349" s="15">
        <v>1538.5040000000001</v>
      </c>
      <c r="I349" s="15">
        <v>261.54568000000006</v>
      </c>
      <c r="J349" s="1" t="b">
        <v>0</v>
      </c>
      <c r="K349" s="9" t="s">
        <v>332</v>
      </c>
      <c r="L349" s="1">
        <v>2022</v>
      </c>
      <c r="M349" s="1">
        <v>11</v>
      </c>
      <c r="N349" s="1" t="s">
        <v>22</v>
      </c>
      <c r="O349" s="1">
        <v>7</v>
      </c>
      <c r="P349" t="str">
        <f t="shared" si="6"/>
        <v>morning</v>
      </c>
    </row>
    <row r="350" spans="1:16" ht="15.75" customHeight="1" x14ac:dyDescent="0.35">
      <c r="A350" s="1">
        <v>1349</v>
      </c>
      <c r="B350" s="6">
        <v>44969</v>
      </c>
      <c r="C350" s="1">
        <v>202</v>
      </c>
      <c r="D350" s="1">
        <v>303</v>
      </c>
      <c r="E350" s="1">
        <v>102</v>
      </c>
      <c r="F350" s="1">
        <v>4</v>
      </c>
      <c r="G350" s="15">
        <v>216.17200000000003</v>
      </c>
      <c r="H350" s="15">
        <v>864.6880000000001</v>
      </c>
      <c r="I350" s="15">
        <v>164.29072000000002</v>
      </c>
      <c r="J350" s="1" t="b">
        <v>0</v>
      </c>
      <c r="K350" s="9" t="s">
        <v>291</v>
      </c>
      <c r="L350" s="1">
        <v>2023</v>
      </c>
      <c r="M350" s="1">
        <v>2</v>
      </c>
      <c r="N350" s="1" t="s">
        <v>20</v>
      </c>
      <c r="O350" s="1">
        <v>3</v>
      </c>
      <c r="P350" t="str">
        <f t="shared" si="6"/>
        <v>morning</v>
      </c>
    </row>
    <row r="351" spans="1:16" ht="15.75" customHeight="1" x14ac:dyDescent="0.35">
      <c r="A351" s="1">
        <v>1350</v>
      </c>
      <c r="B351" s="6">
        <v>45560</v>
      </c>
      <c r="C351" s="1">
        <v>204</v>
      </c>
      <c r="D351" s="1">
        <v>305</v>
      </c>
      <c r="E351" s="1">
        <v>103</v>
      </c>
      <c r="F351" s="1">
        <v>6</v>
      </c>
      <c r="G351" s="15">
        <v>67.012</v>
      </c>
      <c r="H351" s="15">
        <v>402.072</v>
      </c>
      <c r="I351" s="15">
        <v>84.435119999999998</v>
      </c>
      <c r="J351" s="1" t="b">
        <v>1</v>
      </c>
      <c r="K351" s="9" t="s">
        <v>333</v>
      </c>
      <c r="L351" s="1">
        <v>2024</v>
      </c>
      <c r="M351" s="1">
        <v>9</v>
      </c>
      <c r="N351" s="1" t="s">
        <v>18</v>
      </c>
      <c r="O351" s="1">
        <v>12</v>
      </c>
      <c r="P351" t="str">
        <f t="shared" si="6"/>
        <v>afternoon</v>
      </c>
    </row>
    <row r="352" spans="1:16" ht="15.75" customHeight="1" x14ac:dyDescent="0.35">
      <c r="A352" s="1">
        <v>1351</v>
      </c>
      <c r="B352" s="6">
        <v>45022</v>
      </c>
      <c r="C352" s="1">
        <v>203</v>
      </c>
      <c r="D352" s="1">
        <v>305</v>
      </c>
      <c r="E352" s="1">
        <v>104</v>
      </c>
      <c r="F352" s="1">
        <v>8</v>
      </c>
      <c r="G352" s="15">
        <v>570.39400000000001</v>
      </c>
      <c r="H352" s="15">
        <v>4563.152</v>
      </c>
      <c r="I352" s="15">
        <v>1140.788</v>
      </c>
      <c r="J352" s="1" t="b">
        <v>0</v>
      </c>
      <c r="K352" s="9" t="s">
        <v>334</v>
      </c>
      <c r="L352" s="1">
        <v>2023</v>
      </c>
      <c r="M352" s="1">
        <v>4</v>
      </c>
      <c r="N352" s="1" t="s">
        <v>16</v>
      </c>
      <c r="O352" s="1">
        <v>20</v>
      </c>
      <c r="P352" t="str">
        <f t="shared" si="6"/>
        <v>evening</v>
      </c>
    </row>
    <row r="353" spans="1:16" ht="15.75" customHeight="1" x14ac:dyDescent="0.35">
      <c r="A353" s="1">
        <v>1352</v>
      </c>
      <c r="B353" s="6">
        <v>45138</v>
      </c>
      <c r="C353" s="1">
        <v>204</v>
      </c>
      <c r="D353" s="1">
        <v>305</v>
      </c>
      <c r="E353" s="1">
        <v>102</v>
      </c>
      <c r="F353" s="1">
        <v>2</v>
      </c>
      <c r="G353" s="15">
        <v>249.744</v>
      </c>
      <c r="H353" s="15">
        <v>499.488</v>
      </c>
      <c r="I353" s="15">
        <v>149.84639999999999</v>
      </c>
      <c r="J353" s="1" t="b">
        <v>0</v>
      </c>
      <c r="K353" s="9" t="s">
        <v>335</v>
      </c>
      <c r="L353" s="1">
        <v>2023</v>
      </c>
      <c r="M353" s="1">
        <v>7</v>
      </c>
      <c r="N353" s="1" t="s">
        <v>28</v>
      </c>
      <c r="O353" s="1">
        <v>14</v>
      </c>
      <c r="P353" t="str">
        <f t="shared" si="6"/>
        <v>afternoon</v>
      </c>
    </row>
    <row r="354" spans="1:16" ht="15.75" customHeight="1" x14ac:dyDescent="0.35">
      <c r="A354" s="1">
        <v>1353</v>
      </c>
      <c r="B354" s="6">
        <v>44975</v>
      </c>
      <c r="C354" s="1">
        <v>203</v>
      </c>
      <c r="D354" s="1">
        <v>303</v>
      </c>
      <c r="E354" s="1">
        <v>101</v>
      </c>
      <c r="F354" s="1">
        <v>1</v>
      </c>
      <c r="G354" s="15">
        <v>263.45000000000005</v>
      </c>
      <c r="H354" s="15">
        <v>263.45000000000005</v>
      </c>
      <c r="I354" s="15">
        <v>39.517500000000005</v>
      </c>
      <c r="J354" s="1" t="b">
        <v>0</v>
      </c>
      <c r="K354" s="9" t="s">
        <v>336</v>
      </c>
      <c r="L354" s="1">
        <v>2023</v>
      </c>
      <c r="M354" s="1">
        <v>2</v>
      </c>
      <c r="N354" s="1" t="s">
        <v>22</v>
      </c>
      <c r="O354" s="1">
        <v>3</v>
      </c>
      <c r="P354" t="str">
        <f t="shared" si="6"/>
        <v>morning</v>
      </c>
    </row>
    <row r="355" spans="1:16" ht="15.75" customHeight="1" x14ac:dyDescent="0.35">
      <c r="A355" s="1">
        <v>1354</v>
      </c>
      <c r="B355" s="6">
        <v>44913</v>
      </c>
      <c r="C355" s="1">
        <v>205</v>
      </c>
      <c r="D355" s="1">
        <v>301</v>
      </c>
      <c r="E355" s="1">
        <v>102</v>
      </c>
      <c r="F355" s="1">
        <v>4</v>
      </c>
      <c r="G355" s="15">
        <v>213.46600000000001</v>
      </c>
      <c r="H355" s="15">
        <v>853.86400000000003</v>
      </c>
      <c r="I355" s="15">
        <v>145.15688000000003</v>
      </c>
      <c r="J355" s="1" t="b">
        <v>0</v>
      </c>
      <c r="K355" s="9" t="s">
        <v>337</v>
      </c>
      <c r="L355" s="1">
        <v>2022</v>
      </c>
      <c r="M355" s="1">
        <v>12</v>
      </c>
      <c r="N355" s="1" t="s">
        <v>20</v>
      </c>
      <c r="O355" s="1">
        <v>1</v>
      </c>
      <c r="P355" t="str">
        <f t="shared" si="6"/>
        <v>morning</v>
      </c>
    </row>
    <row r="356" spans="1:16" ht="15.75" customHeight="1" x14ac:dyDescent="0.35">
      <c r="A356" s="1">
        <v>1355</v>
      </c>
      <c r="B356" s="6">
        <v>45221</v>
      </c>
      <c r="C356" s="1">
        <v>204</v>
      </c>
      <c r="D356" s="1">
        <v>301</v>
      </c>
      <c r="E356" s="1">
        <v>101</v>
      </c>
      <c r="F356" s="1">
        <v>5</v>
      </c>
      <c r="G356" s="15">
        <v>157.30000000000001</v>
      </c>
      <c r="H356" s="15">
        <v>786.5</v>
      </c>
      <c r="I356" s="15">
        <v>149.435</v>
      </c>
      <c r="J356" s="1" t="b">
        <v>0</v>
      </c>
      <c r="K356" s="9" t="s">
        <v>338</v>
      </c>
      <c r="L356" s="1">
        <v>2023</v>
      </c>
      <c r="M356" s="1">
        <v>10</v>
      </c>
      <c r="N356" s="1" t="s">
        <v>20</v>
      </c>
      <c r="O356" s="1">
        <v>22</v>
      </c>
      <c r="P356" t="str">
        <f t="shared" si="6"/>
        <v>night</v>
      </c>
    </row>
    <row r="357" spans="1:16" ht="15.75" customHeight="1" x14ac:dyDescent="0.35">
      <c r="A357" s="1">
        <v>1356</v>
      </c>
      <c r="B357" s="6">
        <v>45120</v>
      </c>
      <c r="C357" s="1">
        <v>205</v>
      </c>
      <c r="D357" s="1">
        <v>303</v>
      </c>
      <c r="E357" s="1">
        <v>105</v>
      </c>
      <c r="F357" s="1">
        <v>9</v>
      </c>
      <c r="G357" s="15">
        <v>105.66600000000001</v>
      </c>
      <c r="H357" s="15">
        <v>950.99400000000014</v>
      </c>
      <c r="I357" s="15">
        <v>199.70874000000003</v>
      </c>
      <c r="J357" s="1" t="b">
        <v>0</v>
      </c>
      <c r="K357" s="9" t="s">
        <v>339</v>
      </c>
      <c r="L357" s="1">
        <v>2023</v>
      </c>
      <c r="M357" s="1">
        <v>7</v>
      </c>
      <c r="N357" s="1" t="s">
        <v>16</v>
      </c>
      <c r="O357" s="1">
        <v>21</v>
      </c>
      <c r="P357" t="str">
        <f t="shared" si="6"/>
        <v>night</v>
      </c>
    </row>
    <row r="358" spans="1:16" ht="15.75" customHeight="1" x14ac:dyDescent="0.35">
      <c r="A358" s="1">
        <v>1357</v>
      </c>
      <c r="B358" s="6">
        <v>45221</v>
      </c>
      <c r="C358" s="1">
        <v>203</v>
      </c>
      <c r="D358" s="1">
        <v>303</v>
      </c>
      <c r="E358" s="1">
        <v>105</v>
      </c>
      <c r="F358" s="1">
        <v>9</v>
      </c>
      <c r="G358" s="15">
        <v>366.63000000000005</v>
      </c>
      <c r="H358" s="15">
        <v>3299.6700000000005</v>
      </c>
      <c r="I358" s="15">
        <v>824.91750000000013</v>
      </c>
      <c r="J358" s="1" t="b">
        <v>0</v>
      </c>
      <c r="K358" s="9" t="s">
        <v>340</v>
      </c>
      <c r="L358" s="1">
        <v>2023</v>
      </c>
      <c r="M358" s="1">
        <v>10</v>
      </c>
      <c r="N358" s="1" t="s">
        <v>20</v>
      </c>
      <c r="O358" s="1">
        <v>15</v>
      </c>
      <c r="P358" t="str">
        <f t="shared" si="6"/>
        <v>afternoon</v>
      </c>
    </row>
    <row r="359" spans="1:16" ht="15.75" customHeight="1" x14ac:dyDescent="0.35">
      <c r="A359" s="1">
        <v>1358</v>
      </c>
      <c r="B359" s="6">
        <v>45500</v>
      </c>
      <c r="C359" s="1">
        <v>201</v>
      </c>
      <c r="D359" s="1">
        <v>304</v>
      </c>
      <c r="E359" s="1">
        <v>104</v>
      </c>
      <c r="F359" s="1">
        <v>2</v>
      </c>
      <c r="G359" s="15">
        <v>467.94</v>
      </c>
      <c r="H359" s="15">
        <v>935.88</v>
      </c>
      <c r="I359" s="15">
        <v>280.76400000000001</v>
      </c>
      <c r="J359" s="1" t="b">
        <v>1</v>
      </c>
      <c r="K359" s="9" t="s">
        <v>341</v>
      </c>
      <c r="L359" s="1">
        <v>2024</v>
      </c>
      <c r="M359" s="1">
        <v>7</v>
      </c>
      <c r="N359" s="1" t="s">
        <v>22</v>
      </c>
      <c r="O359" s="1">
        <v>21</v>
      </c>
      <c r="P359" t="str">
        <f t="shared" si="6"/>
        <v>night</v>
      </c>
    </row>
    <row r="360" spans="1:16" ht="15.75" customHeight="1" x14ac:dyDescent="0.35">
      <c r="A360" s="1">
        <v>1359</v>
      </c>
      <c r="B360" s="6">
        <v>44935</v>
      </c>
      <c r="C360" s="1">
        <v>205</v>
      </c>
      <c r="D360" s="1">
        <v>304</v>
      </c>
      <c r="E360" s="1">
        <v>103</v>
      </c>
      <c r="F360" s="1">
        <v>9</v>
      </c>
      <c r="G360" s="15">
        <v>229.35000000000002</v>
      </c>
      <c r="H360" s="15">
        <v>2064.15</v>
      </c>
      <c r="I360" s="15">
        <v>309.6225</v>
      </c>
      <c r="J360" s="1" t="b">
        <v>0</v>
      </c>
      <c r="K360" s="9" t="s">
        <v>342</v>
      </c>
      <c r="L360" s="1">
        <v>2023</v>
      </c>
      <c r="M360" s="1">
        <v>1</v>
      </c>
      <c r="N360" s="1" t="s">
        <v>28</v>
      </c>
      <c r="O360" s="1">
        <v>14</v>
      </c>
      <c r="P360" t="str">
        <f t="shared" si="6"/>
        <v>afternoon</v>
      </c>
    </row>
    <row r="361" spans="1:16" ht="15.75" customHeight="1" x14ac:dyDescent="0.35">
      <c r="A361" s="1">
        <v>1360</v>
      </c>
      <c r="B361" s="6">
        <v>45190</v>
      </c>
      <c r="C361" s="1">
        <v>205</v>
      </c>
      <c r="D361" s="1">
        <v>303</v>
      </c>
      <c r="E361" s="1">
        <v>101</v>
      </c>
      <c r="F361" s="1">
        <v>10</v>
      </c>
      <c r="G361" s="15">
        <v>417.34000000000003</v>
      </c>
      <c r="H361" s="15">
        <v>4173.4000000000005</v>
      </c>
      <c r="I361" s="15">
        <v>709.47800000000018</v>
      </c>
      <c r="J361" s="1" t="b">
        <v>0</v>
      </c>
      <c r="K361" s="9" t="s">
        <v>343</v>
      </c>
      <c r="L361" s="1">
        <v>2023</v>
      </c>
      <c r="M361" s="1">
        <v>9</v>
      </c>
      <c r="N361" s="1" t="s">
        <v>16</v>
      </c>
      <c r="O361" s="1">
        <v>2</v>
      </c>
      <c r="P361" t="str">
        <f t="shared" si="6"/>
        <v>morning</v>
      </c>
    </row>
    <row r="362" spans="1:16" ht="15.75" customHeight="1" x14ac:dyDescent="0.35">
      <c r="A362" s="1">
        <v>1361</v>
      </c>
      <c r="B362" s="6">
        <v>45159</v>
      </c>
      <c r="C362" s="1">
        <v>202</v>
      </c>
      <c r="D362" s="1">
        <v>304</v>
      </c>
      <c r="E362" s="1">
        <v>102</v>
      </c>
      <c r="F362" s="1">
        <v>6</v>
      </c>
      <c r="G362" s="15">
        <v>148.34600000000003</v>
      </c>
      <c r="H362" s="15">
        <v>890.07600000000025</v>
      </c>
      <c r="I362" s="15">
        <v>169.11444000000006</v>
      </c>
      <c r="J362" s="1" t="b">
        <v>0</v>
      </c>
      <c r="K362" s="9" t="s">
        <v>344</v>
      </c>
      <c r="L362" s="1">
        <v>2023</v>
      </c>
      <c r="M362" s="1">
        <v>8</v>
      </c>
      <c r="N362" s="1" t="s">
        <v>28</v>
      </c>
      <c r="O362" s="1">
        <v>19</v>
      </c>
      <c r="P362" t="str">
        <f t="shared" si="6"/>
        <v>evening</v>
      </c>
    </row>
    <row r="363" spans="1:16" ht="15.75" customHeight="1" x14ac:dyDescent="0.35">
      <c r="A363" s="1">
        <v>1362</v>
      </c>
      <c r="B363" s="6">
        <v>45276</v>
      </c>
      <c r="C363" s="1">
        <v>202</v>
      </c>
      <c r="D363" s="1">
        <v>303</v>
      </c>
      <c r="E363" s="1">
        <v>101</v>
      </c>
      <c r="F363" s="1">
        <v>10</v>
      </c>
      <c r="G363" s="15">
        <v>152.30600000000001</v>
      </c>
      <c r="H363" s="15">
        <v>1523.0600000000002</v>
      </c>
      <c r="I363" s="15">
        <v>319.8426</v>
      </c>
      <c r="J363" s="1" t="b">
        <v>0</v>
      </c>
      <c r="K363" s="9" t="s">
        <v>345</v>
      </c>
      <c r="L363" s="1">
        <v>2023</v>
      </c>
      <c r="M363" s="1">
        <v>12</v>
      </c>
      <c r="N363" s="1" t="s">
        <v>22</v>
      </c>
      <c r="O363" s="1">
        <v>11</v>
      </c>
      <c r="P363" t="str">
        <f t="shared" si="6"/>
        <v>morning</v>
      </c>
    </row>
    <row r="364" spans="1:16" ht="15.75" customHeight="1" x14ac:dyDescent="0.35">
      <c r="A364" s="1">
        <v>1363</v>
      </c>
      <c r="B364" s="6">
        <v>44985</v>
      </c>
      <c r="C364" s="1">
        <v>201</v>
      </c>
      <c r="D364" s="1">
        <v>303</v>
      </c>
      <c r="E364" s="1">
        <v>104</v>
      </c>
      <c r="F364" s="1">
        <v>1</v>
      </c>
      <c r="G364" s="15">
        <v>314.40200000000004</v>
      </c>
      <c r="H364" s="15">
        <v>314.40200000000004</v>
      </c>
      <c r="I364" s="15">
        <v>78.600500000000011</v>
      </c>
      <c r="J364" s="1" t="b">
        <v>0</v>
      </c>
      <c r="K364" s="9" t="s">
        <v>139</v>
      </c>
      <c r="L364" s="1">
        <v>2023</v>
      </c>
      <c r="M364" s="1">
        <v>2</v>
      </c>
      <c r="N364" s="1" t="s">
        <v>31</v>
      </c>
      <c r="O364" s="1">
        <v>13</v>
      </c>
      <c r="P364" t="str">
        <f t="shared" si="6"/>
        <v>afternoon</v>
      </c>
    </row>
    <row r="365" spans="1:16" ht="15.75" customHeight="1" x14ac:dyDescent="0.35">
      <c r="A365" s="1">
        <v>1364</v>
      </c>
      <c r="B365" s="6">
        <v>44970</v>
      </c>
      <c r="C365" s="1">
        <v>201</v>
      </c>
      <c r="D365" s="1">
        <v>302</v>
      </c>
      <c r="E365" s="1">
        <v>104</v>
      </c>
      <c r="F365" s="1">
        <v>6</v>
      </c>
      <c r="G365" s="15">
        <v>182.86400000000003</v>
      </c>
      <c r="H365" s="15">
        <v>1097.1840000000002</v>
      </c>
      <c r="I365" s="15">
        <v>329.15520000000004</v>
      </c>
      <c r="J365" s="1" t="b">
        <v>0</v>
      </c>
      <c r="K365" s="9" t="s">
        <v>346</v>
      </c>
      <c r="L365" s="1">
        <v>2023</v>
      </c>
      <c r="M365" s="1">
        <v>2</v>
      </c>
      <c r="N365" s="1" t="s">
        <v>28</v>
      </c>
      <c r="O365" s="1">
        <v>4</v>
      </c>
      <c r="P365" t="str">
        <f t="shared" si="6"/>
        <v>morning</v>
      </c>
    </row>
    <row r="366" spans="1:16" ht="15.75" customHeight="1" x14ac:dyDescent="0.35">
      <c r="A366" s="1">
        <v>1365</v>
      </c>
      <c r="B366" s="6">
        <v>45431</v>
      </c>
      <c r="C366" s="1">
        <v>203</v>
      </c>
      <c r="D366" s="1">
        <v>303</v>
      </c>
      <c r="E366" s="1">
        <v>101</v>
      </c>
      <c r="F366" s="1">
        <v>5</v>
      </c>
      <c r="G366" s="15">
        <v>266.59600000000006</v>
      </c>
      <c r="H366" s="15">
        <v>1332.9800000000002</v>
      </c>
      <c r="I366" s="15">
        <v>199.94700000000003</v>
      </c>
      <c r="J366" s="1" t="b">
        <v>1</v>
      </c>
      <c r="K366" s="9" t="s">
        <v>346</v>
      </c>
      <c r="L366" s="1">
        <v>2024</v>
      </c>
      <c r="M366" s="1">
        <v>5</v>
      </c>
      <c r="N366" s="1" t="s">
        <v>20</v>
      </c>
      <c r="O366" s="1">
        <v>4</v>
      </c>
      <c r="P366" t="str">
        <f t="shared" si="6"/>
        <v>morning</v>
      </c>
    </row>
    <row r="367" spans="1:16" ht="15.75" customHeight="1" x14ac:dyDescent="0.35">
      <c r="A367" s="1">
        <v>1366</v>
      </c>
      <c r="B367" s="6">
        <v>45207</v>
      </c>
      <c r="C367" s="1">
        <v>201</v>
      </c>
      <c r="D367" s="1">
        <v>301</v>
      </c>
      <c r="E367" s="1">
        <v>105</v>
      </c>
      <c r="F367" s="1">
        <v>4</v>
      </c>
      <c r="G367" s="15">
        <v>604.3180000000001</v>
      </c>
      <c r="H367" s="15">
        <v>2417.2720000000004</v>
      </c>
      <c r="I367" s="15">
        <v>410.93624000000011</v>
      </c>
      <c r="J367" s="1" t="b">
        <v>0</v>
      </c>
      <c r="K367" s="9" t="s">
        <v>347</v>
      </c>
      <c r="L367" s="1">
        <v>2023</v>
      </c>
      <c r="M367" s="1">
        <v>10</v>
      </c>
      <c r="N367" s="1" t="s">
        <v>20</v>
      </c>
      <c r="O367" s="1">
        <v>20</v>
      </c>
      <c r="P367" t="str">
        <f t="shared" si="6"/>
        <v>evening</v>
      </c>
    </row>
    <row r="368" spans="1:16" ht="15.75" customHeight="1" x14ac:dyDescent="0.35">
      <c r="A368" s="1">
        <v>1367</v>
      </c>
      <c r="B368" s="6">
        <v>45239</v>
      </c>
      <c r="C368" s="1">
        <v>201</v>
      </c>
      <c r="D368" s="1">
        <v>304</v>
      </c>
      <c r="E368" s="1">
        <v>101</v>
      </c>
      <c r="F368" s="1">
        <v>10</v>
      </c>
      <c r="G368" s="15">
        <v>626.51599999999996</v>
      </c>
      <c r="H368" s="15">
        <v>6265.16</v>
      </c>
      <c r="I368" s="15">
        <v>1190.3804</v>
      </c>
      <c r="J368" s="1" t="b">
        <v>0</v>
      </c>
      <c r="K368" s="9" t="s">
        <v>348</v>
      </c>
      <c r="L368" s="1">
        <v>2023</v>
      </c>
      <c r="M368" s="1">
        <v>11</v>
      </c>
      <c r="N368" s="1" t="s">
        <v>16</v>
      </c>
      <c r="O368" s="1">
        <v>3</v>
      </c>
      <c r="P368" t="str">
        <f t="shared" si="6"/>
        <v>morning</v>
      </c>
    </row>
    <row r="369" spans="1:16" ht="15.75" customHeight="1" x14ac:dyDescent="0.35">
      <c r="A369" s="1">
        <v>1368</v>
      </c>
      <c r="B369" s="6">
        <v>45505</v>
      </c>
      <c r="C369" s="1">
        <v>203</v>
      </c>
      <c r="D369" s="1">
        <v>304</v>
      </c>
      <c r="E369" s="1">
        <v>102</v>
      </c>
      <c r="F369" s="1">
        <v>5</v>
      </c>
      <c r="G369" s="15">
        <v>397.21000000000004</v>
      </c>
      <c r="H369" s="15">
        <v>1986.0500000000002</v>
      </c>
      <c r="I369" s="15">
        <v>417.07050000000004</v>
      </c>
      <c r="J369" s="1" t="b">
        <v>0</v>
      </c>
      <c r="K369" s="9" t="s">
        <v>349</v>
      </c>
      <c r="L369" s="1">
        <v>2024</v>
      </c>
      <c r="M369" s="1">
        <v>8</v>
      </c>
      <c r="N369" s="1" t="s">
        <v>16</v>
      </c>
      <c r="O369" s="1">
        <v>16</v>
      </c>
      <c r="P369" t="str">
        <f t="shared" si="6"/>
        <v>afternoon</v>
      </c>
    </row>
    <row r="370" spans="1:16" ht="15.75" customHeight="1" x14ac:dyDescent="0.35">
      <c r="A370" s="1">
        <v>1369</v>
      </c>
      <c r="B370" s="6">
        <v>44914</v>
      </c>
      <c r="C370" s="1">
        <v>201</v>
      </c>
      <c r="D370" s="1">
        <v>302</v>
      </c>
      <c r="E370" s="1">
        <v>104</v>
      </c>
      <c r="F370" s="1">
        <v>7</v>
      </c>
      <c r="G370" s="15">
        <v>46.068000000000005</v>
      </c>
      <c r="H370" s="15">
        <v>322.47600000000006</v>
      </c>
      <c r="I370" s="15">
        <v>80.619000000000014</v>
      </c>
      <c r="J370" s="1" t="b">
        <v>1</v>
      </c>
      <c r="K370" s="9" t="s">
        <v>350</v>
      </c>
      <c r="L370" s="1">
        <v>2022</v>
      </c>
      <c r="M370" s="1">
        <v>12</v>
      </c>
      <c r="N370" s="1" t="s">
        <v>28</v>
      </c>
      <c r="O370" s="1">
        <v>19</v>
      </c>
      <c r="P370" t="str">
        <f t="shared" si="6"/>
        <v>evening</v>
      </c>
    </row>
    <row r="371" spans="1:16" ht="15.75" customHeight="1" x14ac:dyDescent="0.35">
      <c r="A371" s="1">
        <v>1370</v>
      </c>
      <c r="B371" s="6">
        <v>45162</v>
      </c>
      <c r="C371" s="1">
        <v>204</v>
      </c>
      <c r="D371" s="1">
        <v>303</v>
      </c>
      <c r="E371" s="1">
        <v>105</v>
      </c>
      <c r="F371" s="1">
        <v>10</v>
      </c>
      <c r="G371" s="15">
        <v>348.67800000000005</v>
      </c>
      <c r="H371" s="15">
        <v>3486.7800000000007</v>
      </c>
      <c r="I371" s="15">
        <v>1046.0340000000001</v>
      </c>
      <c r="J371" s="1" t="b">
        <v>0</v>
      </c>
      <c r="K371" s="9" t="s">
        <v>351</v>
      </c>
      <c r="L371" s="1">
        <v>2023</v>
      </c>
      <c r="M371" s="1">
        <v>8</v>
      </c>
      <c r="N371" s="1" t="s">
        <v>16</v>
      </c>
      <c r="O371" s="1">
        <v>16</v>
      </c>
      <c r="P371" t="str">
        <f t="shared" si="6"/>
        <v>afternoon</v>
      </c>
    </row>
    <row r="372" spans="1:16" ht="15.75" customHeight="1" x14ac:dyDescent="0.35">
      <c r="A372" s="1">
        <v>1371</v>
      </c>
      <c r="B372" s="6">
        <v>45441</v>
      </c>
      <c r="C372" s="1">
        <v>201</v>
      </c>
      <c r="D372" s="1">
        <v>301</v>
      </c>
      <c r="E372" s="1">
        <v>104</v>
      </c>
      <c r="F372" s="1">
        <v>6</v>
      </c>
      <c r="G372" s="15">
        <v>573.1</v>
      </c>
      <c r="H372" s="15">
        <v>3438.6000000000004</v>
      </c>
      <c r="I372" s="15">
        <v>515.79000000000008</v>
      </c>
      <c r="J372" s="1" t="b">
        <v>0</v>
      </c>
      <c r="K372" s="9" t="s">
        <v>352</v>
      </c>
      <c r="L372" s="1">
        <v>2024</v>
      </c>
      <c r="M372" s="1">
        <v>5</v>
      </c>
      <c r="N372" s="1" t="s">
        <v>18</v>
      </c>
      <c r="O372" s="1">
        <v>3</v>
      </c>
      <c r="P372" t="str">
        <f t="shared" si="6"/>
        <v>morning</v>
      </c>
    </row>
    <row r="373" spans="1:16" ht="15.75" customHeight="1" x14ac:dyDescent="0.35">
      <c r="A373" s="1">
        <v>1372</v>
      </c>
      <c r="B373" s="6">
        <v>44970</v>
      </c>
      <c r="C373" s="1">
        <v>203</v>
      </c>
      <c r="D373" s="1">
        <v>302</v>
      </c>
      <c r="E373" s="1">
        <v>103</v>
      </c>
      <c r="F373" s="1">
        <v>3</v>
      </c>
      <c r="G373" s="15">
        <v>243.25399999999999</v>
      </c>
      <c r="H373" s="15">
        <v>729.76199999999994</v>
      </c>
      <c r="I373" s="15">
        <v>124.05954</v>
      </c>
      <c r="J373" s="1" t="b">
        <v>1</v>
      </c>
      <c r="K373" s="9" t="s">
        <v>47</v>
      </c>
      <c r="L373" s="1">
        <v>2023</v>
      </c>
      <c r="M373" s="1">
        <v>2</v>
      </c>
      <c r="N373" s="1" t="s">
        <v>28</v>
      </c>
      <c r="O373" s="1">
        <v>14</v>
      </c>
      <c r="P373" t="str">
        <f t="shared" si="6"/>
        <v>afternoon</v>
      </c>
    </row>
    <row r="374" spans="1:16" ht="15.75" customHeight="1" x14ac:dyDescent="0.35">
      <c r="A374" s="1">
        <v>1373</v>
      </c>
      <c r="B374" s="6">
        <v>45476</v>
      </c>
      <c r="C374" s="1">
        <v>205</v>
      </c>
      <c r="D374" s="1">
        <v>305</v>
      </c>
      <c r="E374" s="1">
        <v>103</v>
      </c>
      <c r="F374" s="1">
        <v>10</v>
      </c>
      <c r="G374" s="15">
        <v>50.666000000000004</v>
      </c>
      <c r="H374" s="15">
        <v>506.66</v>
      </c>
      <c r="I374" s="15">
        <v>96.2654</v>
      </c>
      <c r="J374" s="1" t="b">
        <v>1</v>
      </c>
      <c r="K374" s="9" t="s">
        <v>353</v>
      </c>
      <c r="L374" s="1">
        <v>2024</v>
      </c>
      <c r="M374" s="1">
        <v>7</v>
      </c>
      <c r="N374" s="1" t="s">
        <v>18</v>
      </c>
      <c r="O374" s="1">
        <v>23</v>
      </c>
      <c r="P374" t="str">
        <f t="shared" si="6"/>
        <v>night</v>
      </c>
    </row>
    <row r="375" spans="1:16" ht="15.75" customHeight="1" x14ac:dyDescent="0.35">
      <c r="A375" s="1">
        <v>1374</v>
      </c>
      <c r="B375" s="6">
        <v>45235</v>
      </c>
      <c r="C375" s="1">
        <v>205</v>
      </c>
      <c r="D375" s="1">
        <v>303</v>
      </c>
      <c r="E375" s="1">
        <v>103</v>
      </c>
      <c r="F375" s="1">
        <v>8</v>
      </c>
      <c r="G375" s="15">
        <v>302.98400000000004</v>
      </c>
      <c r="H375" s="15">
        <v>2423.8720000000003</v>
      </c>
      <c r="I375" s="15">
        <v>509.01312000000007</v>
      </c>
      <c r="J375" s="1" t="b">
        <v>0</v>
      </c>
      <c r="K375" s="9" t="s">
        <v>354</v>
      </c>
      <c r="L375" s="1">
        <v>2023</v>
      </c>
      <c r="M375" s="1">
        <v>11</v>
      </c>
      <c r="N375" s="1" t="s">
        <v>20</v>
      </c>
      <c r="O375" s="1">
        <v>1</v>
      </c>
      <c r="P375" t="str">
        <f t="shared" si="6"/>
        <v>morning</v>
      </c>
    </row>
    <row r="376" spans="1:16" ht="15.75" customHeight="1" x14ac:dyDescent="0.35">
      <c r="A376" s="1">
        <v>1375</v>
      </c>
      <c r="B376" s="6">
        <v>45245</v>
      </c>
      <c r="C376" s="1">
        <v>201</v>
      </c>
      <c r="D376" s="1">
        <v>304</v>
      </c>
      <c r="E376" s="1">
        <v>101</v>
      </c>
      <c r="F376" s="1">
        <v>1</v>
      </c>
      <c r="G376" s="15">
        <v>598.48800000000006</v>
      </c>
      <c r="H376" s="15">
        <v>598.48800000000006</v>
      </c>
      <c r="I376" s="15">
        <v>149.62200000000001</v>
      </c>
      <c r="J376" s="1" t="b">
        <v>0</v>
      </c>
      <c r="K376" s="9" t="s">
        <v>355</v>
      </c>
      <c r="L376" s="1">
        <v>2023</v>
      </c>
      <c r="M376" s="1">
        <v>11</v>
      </c>
      <c r="N376" s="1" t="s">
        <v>18</v>
      </c>
      <c r="O376" s="1">
        <v>3</v>
      </c>
      <c r="P376" t="str">
        <f t="shared" si="6"/>
        <v>morning</v>
      </c>
    </row>
    <row r="377" spans="1:16" ht="15.75" customHeight="1" x14ac:dyDescent="0.35">
      <c r="A377" s="1">
        <v>1376</v>
      </c>
      <c r="B377" s="6">
        <v>45185</v>
      </c>
      <c r="C377" s="1">
        <v>204</v>
      </c>
      <c r="D377" s="1">
        <v>304</v>
      </c>
      <c r="E377" s="1">
        <v>103</v>
      </c>
      <c r="F377" s="1">
        <v>1</v>
      </c>
      <c r="G377" s="15">
        <v>519.904</v>
      </c>
      <c r="H377" s="15">
        <v>519.904</v>
      </c>
      <c r="I377" s="15">
        <v>155.97119999999998</v>
      </c>
      <c r="J377" s="1" t="b">
        <v>0</v>
      </c>
      <c r="K377" s="9" t="s">
        <v>24</v>
      </c>
      <c r="L377" s="1">
        <v>2023</v>
      </c>
      <c r="M377" s="1">
        <v>9</v>
      </c>
      <c r="N377" s="1" t="s">
        <v>22</v>
      </c>
      <c r="O377" s="1">
        <v>16</v>
      </c>
      <c r="P377" t="str">
        <f t="shared" si="6"/>
        <v>afternoon</v>
      </c>
    </row>
    <row r="378" spans="1:16" ht="15.75" customHeight="1" x14ac:dyDescent="0.35">
      <c r="A378" s="1">
        <v>1377</v>
      </c>
      <c r="B378" s="6">
        <v>45047</v>
      </c>
      <c r="C378" s="1">
        <v>201</v>
      </c>
      <c r="D378" s="1">
        <v>301</v>
      </c>
      <c r="E378" s="1">
        <v>101</v>
      </c>
      <c r="F378" s="1">
        <v>2</v>
      </c>
      <c r="G378" s="15">
        <v>659.71400000000006</v>
      </c>
      <c r="H378" s="15">
        <v>1319.4280000000001</v>
      </c>
      <c r="I378" s="15">
        <v>197.91420000000002</v>
      </c>
      <c r="J378" s="1" t="b">
        <v>0</v>
      </c>
      <c r="K378" s="9" t="s">
        <v>356</v>
      </c>
      <c r="L378" s="1">
        <v>2023</v>
      </c>
      <c r="M378" s="1">
        <v>5</v>
      </c>
      <c r="N378" s="1" t="s">
        <v>28</v>
      </c>
      <c r="O378" s="1">
        <v>0</v>
      </c>
      <c r="P378" t="str">
        <f t="shared" si="6"/>
        <v>morning</v>
      </c>
    </row>
    <row r="379" spans="1:16" ht="15.75" customHeight="1" x14ac:dyDescent="0.35">
      <c r="A379" s="1">
        <v>1378</v>
      </c>
      <c r="B379" s="6">
        <v>45515</v>
      </c>
      <c r="C379" s="1">
        <v>202</v>
      </c>
      <c r="D379" s="1">
        <v>303</v>
      </c>
      <c r="E379" s="1">
        <v>101</v>
      </c>
      <c r="F379" s="1">
        <v>2</v>
      </c>
      <c r="G379" s="15">
        <v>270.512</v>
      </c>
      <c r="H379" s="15">
        <v>541.024</v>
      </c>
      <c r="I379" s="15">
        <v>91.974080000000001</v>
      </c>
      <c r="J379" s="1" t="b">
        <v>1</v>
      </c>
      <c r="K379" s="9" t="s">
        <v>357</v>
      </c>
      <c r="L379" s="1">
        <v>2024</v>
      </c>
      <c r="M379" s="1">
        <v>8</v>
      </c>
      <c r="N379" s="1" t="s">
        <v>20</v>
      </c>
      <c r="O379" s="1">
        <v>17</v>
      </c>
      <c r="P379" t="str">
        <f t="shared" si="6"/>
        <v>afternoon</v>
      </c>
    </row>
    <row r="380" spans="1:16" ht="15.75" customHeight="1" x14ac:dyDescent="0.35">
      <c r="A380" s="1">
        <v>1379</v>
      </c>
      <c r="B380" s="6">
        <v>45246</v>
      </c>
      <c r="C380" s="1">
        <v>201</v>
      </c>
      <c r="D380" s="1">
        <v>304</v>
      </c>
      <c r="E380" s="1">
        <v>104</v>
      </c>
      <c r="F380" s="1">
        <v>8</v>
      </c>
      <c r="G380" s="15">
        <v>85.888000000000005</v>
      </c>
      <c r="H380" s="15">
        <v>687.10400000000004</v>
      </c>
      <c r="I380" s="15">
        <v>130.54976000000002</v>
      </c>
      <c r="J380" s="1" t="b">
        <v>0</v>
      </c>
      <c r="K380" s="9" t="s">
        <v>358</v>
      </c>
      <c r="L380" s="1">
        <v>2023</v>
      </c>
      <c r="M380" s="1">
        <v>11</v>
      </c>
      <c r="N380" s="1" t="s">
        <v>16</v>
      </c>
      <c r="O380" s="1">
        <v>15</v>
      </c>
      <c r="P380" t="str">
        <f t="shared" si="6"/>
        <v>afternoon</v>
      </c>
    </row>
    <row r="381" spans="1:16" ht="15.75" customHeight="1" x14ac:dyDescent="0.35">
      <c r="A381" s="1">
        <v>1380</v>
      </c>
      <c r="B381" s="6">
        <v>45512</v>
      </c>
      <c r="C381" s="1">
        <v>201</v>
      </c>
      <c r="D381" s="1">
        <v>302</v>
      </c>
      <c r="E381" s="1">
        <v>102</v>
      </c>
      <c r="F381" s="1">
        <v>2</v>
      </c>
      <c r="G381" s="15">
        <v>206.93200000000002</v>
      </c>
      <c r="H381" s="15">
        <v>413.86400000000003</v>
      </c>
      <c r="I381" s="15">
        <v>86.911439999999999</v>
      </c>
      <c r="J381" s="1" t="b">
        <v>1</v>
      </c>
      <c r="K381" s="9" t="s">
        <v>174</v>
      </c>
      <c r="L381" s="1">
        <v>2024</v>
      </c>
      <c r="M381" s="1">
        <v>8</v>
      </c>
      <c r="N381" s="1" t="s">
        <v>16</v>
      </c>
      <c r="O381" s="1">
        <v>3</v>
      </c>
      <c r="P381" t="str">
        <f t="shared" si="6"/>
        <v>morning</v>
      </c>
    </row>
    <row r="382" spans="1:16" ht="15.75" customHeight="1" x14ac:dyDescent="0.35">
      <c r="A382" s="1">
        <v>1381</v>
      </c>
      <c r="B382" s="6">
        <v>45517</v>
      </c>
      <c r="C382" s="1">
        <v>203</v>
      </c>
      <c r="D382" s="1">
        <v>303</v>
      </c>
      <c r="E382" s="1">
        <v>101</v>
      </c>
      <c r="F382" s="1">
        <v>4</v>
      </c>
      <c r="G382" s="15">
        <v>171.97400000000002</v>
      </c>
      <c r="H382" s="15">
        <v>687.89600000000007</v>
      </c>
      <c r="I382" s="15">
        <v>171.97400000000002</v>
      </c>
      <c r="J382" s="1" t="b">
        <v>0</v>
      </c>
      <c r="K382" s="9" t="s">
        <v>359</v>
      </c>
      <c r="L382" s="1">
        <v>2024</v>
      </c>
      <c r="M382" s="1">
        <v>8</v>
      </c>
      <c r="N382" s="1" t="s">
        <v>31</v>
      </c>
      <c r="O382" s="1">
        <v>8</v>
      </c>
      <c r="P382" t="str">
        <f t="shared" si="6"/>
        <v>morning</v>
      </c>
    </row>
    <row r="383" spans="1:16" ht="15.75" customHeight="1" x14ac:dyDescent="0.35">
      <c r="A383" s="1">
        <v>1382</v>
      </c>
      <c r="B383" s="6">
        <v>45376</v>
      </c>
      <c r="C383" s="1">
        <v>202</v>
      </c>
      <c r="D383" s="1">
        <v>303</v>
      </c>
      <c r="E383" s="1">
        <v>104</v>
      </c>
      <c r="F383" s="1">
        <v>4</v>
      </c>
      <c r="G383" s="15">
        <v>457.05</v>
      </c>
      <c r="H383" s="15">
        <v>1828.2</v>
      </c>
      <c r="I383" s="15">
        <v>548.46</v>
      </c>
      <c r="J383" s="1" t="b">
        <v>0</v>
      </c>
      <c r="K383" s="9" t="s">
        <v>360</v>
      </c>
      <c r="L383" s="1">
        <v>2024</v>
      </c>
      <c r="M383" s="1">
        <v>3</v>
      </c>
      <c r="N383" s="1" t="s">
        <v>28</v>
      </c>
      <c r="O383" s="1">
        <v>19</v>
      </c>
      <c r="P383" t="str">
        <f t="shared" si="6"/>
        <v>evening</v>
      </c>
    </row>
    <row r="384" spans="1:16" ht="15.75" customHeight="1" x14ac:dyDescent="0.35">
      <c r="A384" s="1">
        <v>1383</v>
      </c>
      <c r="B384" s="6">
        <v>45517</v>
      </c>
      <c r="C384" s="1">
        <v>203</v>
      </c>
      <c r="D384" s="1">
        <v>302</v>
      </c>
      <c r="E384" s="1">
        <v>104</v>
      </c>
      <c r="F384" s="1">
        <v>2</v>
      </c>
      <c r="G384" s="15">
        <v>336.46800000000002</v>
      </c>
      <c r="H384" s="15">
        <v>672.93600000000004</v>
      </c>
      <c r="I384" s="15">
        <v>100.9404</v>
      </c>
      <c r="J384" s="1" t="b">
        <v>1</v>
      </c>
      <c r="K384" s="9" t="s">
        <v>361</v>
      </c>
      <c r="L384" s="1">
        <v>2024</v>
      </c>
      <c r="M384" s="1">
        <v>8</v>
      </c>
      <c r="N384" s="1" t="s">
        <v>31</v>
      </c>
      <c r="O384" s="1">
        <v>4</v>
      </c>
      <c r="P384" t="str">
        <f t="shared" si="6"/>
        <v>morning</v>
      </c>
    </row>
    <row r="385" spans="1:16" ht="15.75" customHeight="1" x14ac:dyDescent="0.35">
      <c r="A385" s="1">
        <v>1384</v>
      </c>
      <c r="B385" s="6">
        <v>45340</v>
      </c>
      <c r="C385" s="1">
        <v>205</v>
      </c>
      <c r="D385" s="1">
        <v>305</v>
      </c>
      <c r="E385" s="1">
        <v>103</v>
      </c>
      <c r="F385" s="1">
        <v>3</v>
      </c>
      <c r="G385" s="15">
        <v>517.39600000000007</v>
      </c>
      <c r="H385" s="15">
        <v>1552.1880000000001</v>
      </c>
      <c r="I385" s="15">
        <v>263.87196000000006</v>
      </c>
      <c r="J385" s="1" t="b">
        <v>0</v>
      </c>
      <c r="K385" s="9" t="s">
        <v>362</v>
      </c>
      <c r="L385" s="1">
        <v>2024</v>
      </c>
      <c r="M385" s="1">
        <v>2</v>
      </c>
      <c r="N385" s="1" t="s">
        <v>20</v>
      </c>
      <c r="O385" s="1">
        <v>20</v>
      </c>
      <c r="P385" t="str">
        <f t="shared" si="6"/>
        <v>evening</v>
      </c>
    </row>
    <row r="386" spans="1:16" ht="15.75" customHeight="1" x14ac:dyDescent="0.35">
      <c r="A386" s="1">
        <v>1385</v>
      </c>
      <c r="B386" s="6">
        <v>45210</v>
      </c>
      <c r="C386" s="1">
        <v>202</v>
      </c>
      <c r="D386" s="1">
        <v>304</v>
      </c>
      <c r="E386" s="1">
        <v>103</v>
      </c>
      <c r="F386" s="1">
        <v>10</v>
      </c>
      <c r="G386" s="15">
        <v>374.88000000000005</v>
      </c>
      <c r="H386" s="15">
        <v>3748.8000000000006</v>
      </c>
      <c r="I386" s="15">
        <v>712.27200000000016</v>
      </c>
      <c r="J386" s="1" t="b">
        <v>0</v>
      </c>
      <c r="K386" s="9" t="s">
        <v>123</v>
      </c>
      <c r="L386" s="1">
        <v>2023</v>
      </c>
      <c r="M386" s="1">
        <v>10</v>
      </c>
      <c r="N386" s="1" t="s">
        <v>18</v>
      </c>
      <c r="O386" s="1">
        <v>2</v>
      </c>
      <c r="P386" t="str">
        <f t="shared" si="6"/>
        <v>morning</v>
      </c>
    </row>
    <row r="387" spans="1:16" ht="15.75" customHeight="1" x14ac:dyDescent="0.35">
      <c r="A387" s="1">
        <v>1386</v>
      </c>
      <c r="B387" s="6">
        <v>45089</v>
      </c>
      <c r="C387" s="1">
        <v>203</v>
      </c>
      <c r="D387" s="1">
        <v>302</v>
      </c>
      <c r="E387" s="1">
        <v>103</v>
      </c>
      <c r="F387" s="1">
        <v>6</v>
      </c>
      <c r="G387" s="15">
        <v>347.38000000000005</v>
      </c>
      <c r="H387" s="15">
        <v>2084.2800000000002</v>
      </c>
      <c r="I387" s="15">
        <v>437.69880000000001</v>
      </c>
      <c r="J387" s="1" t="b">
        <v>0</v>
      </c>
      <c r="K387" s="9" t="s">
        <v>363</v>
      </c>
      <c r="L387" s="1">
        <v>2023</v>
      </c>
      <c r="M387" s="1">
        <v>6</v>
      </c>
      <c r="N387" s="1" t="s">
        <v>28</v>
      </c>
      <c r="O387" s="1">
        <v>0</v>
      </c>
      <c r="P387" t="str">
        <f t="shared" si="6"/>
        <v>morning</v>
      </c>
    </row>
    <row r="388" spans="1:16" ht="15.75" customHeight="1" x14ac:dyDescent="0.35">
      <c r="A388" s="1">
        <v>1387</v>
      </c>
      <c r="B388" s="6">
        <v>44918</v>
      </c>
      <c r="C388" s="1">
        <v>202</v>
      </c>
      <c r="D388" s="1">
        <v>305</v>
      </c>
      <c r="E388" s="1">
        <v>102</v>
      </c>
      <c r="F388" s="1">
        <v>9</v>
      </c>
      <c r="G388" s="15">
        <v>600.2700000000001</v>
      </c>
      <c r="H388" s="15">
        <v>5402.4300000000012</v>
      </c>
      <c r="I388" s="15">
        <v>1350.6075000000003</v>
      </c>
      <c r="J388" s="1" t="b">
        <v>1</v>
      </c>
      <c r="K388" s="9" t="s">
        <v>354</v>
      </c>
      <c r="L388" s="1">
        <v>2022</v>
      </c>
      <c r="M388" s="1">
        <v>12</v>
      </c>
      <c r="N388" s="1" t="s">
        <v>26</v>
      </c>
      <c r="O388" s="1">
        <v>1</v>
      </c>
      <c r="P388" t="str">
        <f t="shared" si="6"/>
        <v>morning</v>
      </c>
    </row>
    <row r="389" spans="1:16" ht="15.75" customHeight="1" x14ac:dyDescent="0.35">
      <c r="A389" s="1">
        <v>1388</v>
      </c>
      <c r="B389" s="6">
        <v>45168</v>
      </c>
      <c r="C389" s="1">
        <v>202</v>
      </c>
      <c r="D389" s="1">
        <v>302</v>
      </c>
      <c r="E389" s="1">
        <v>105</v>
      </c>
      <c r="F389" s="1">
        <v>2</v>
      </c>
      <c r="G389" s="15">
        <v>634.32600000000002</v>
      </c>
      <c r="H389" s="15">
        <v>1268.652</v>
      </c>
      <c r="I389" s="15">
        <v>380.59559999999999</v>
      </c>
      <c r="J389" s="1" t="b">
        <v>0</v>
      </c>
      <c r="K389" s="9" t="s">
        <v>364</v>
      </c>
      <c r="L389" s="1">
        <v>2023</v>
      </c>
      <c r="M389" s="1">
        <v>8</v>
      </c>
      <c r="N389" s="1" t="s">
        <v>18</v>
      </c>
      <c r="O389" s="1">
        <v>0</v>
      </c>
      <c r="P389" t="str">
        <f t="shared" si="6"/>
        <v>morning</v>
      </c>
    </row>
    <row r="390" spans="1:16" ht="15.75" customHeight="1" x14ac:dyDescent="0.35">
      <c r="A390" s="1">
        <v>1389</v>
      </c>
      <c r="B390" s="6">
        <v>45392</v>
      </c>
      <c r="C390" s="1">
        <v>205</v>
      </c>
      <c r="D390" s="1">
        <v>302</v>
      </c>
      <c r="E390" s="1">
        <v>105</v>
      </c>
      <c r="F390" s="1">
        <v>9</v>
      </c>
      <c r="G390" s="15">
        <v>246.70800000000003</v>
      </c>
      <c r="H390" s="15">
        <v>2220.3720000000003</v>
      </c>
      <c r="I390" s="15">
        <v>333.05580000000003</v>
      </c>
      <c r="J390" s="1" t="b">
        <v>0</v>
      </c>
      <c r="K390" s="9" t="s">
        <v>365</v>
      </c>
      <c r="L390" s="1">
        <v>2024</v>
      </c>
      <c r="M390" s="1">
        <v>4</v>
      </c>
      <c r="N390" s="1" t="s">
        <v>18</v>
      </c>
      <c r="O390" s="1">
        <v>0</v>
      </c>
      <c r="P390" t="str">
        <f t="shared" si="6"/>
        <v>morning</v>
      </c>
    </row>
    <row r="391" spans="1:16" ht="15.75" customHeight="1" x14ac:dyDescent="0.35">
      <c r="A391" s="1">
        <v>1390</v>
      </c>
      <c r="B391" s="6">
        <v>45121</v>
      </c>
      <c r="C391" s="1">
        <v>204</v>
      </c>
      <c r="D391" s="1">
        <v>301</v>
      </c>
      <c r="E391" s="1">
        <v>103</v>
      </c>
      <c r="F391" s="1">
        <v>10</v>
      </c>
      <c r="G391" s="15">
        <v>52.910000000000004</v>
      </c>
      <c r="H391" s="15">
        <v>529.1</v>
      </c>
      <c r="I391" s="15">
        <v>89.947000000000017</v>
      </c>
      <c r="J391" s="1" t="b">
        <v>1</v>
      </c>
      <c r="K391" s="9" t="s">
        <v>366</v>
      </c>
      <c r="L391" s="1">
        <v>2023</v>
      </c>
      <c r="M391" s="1">
        <v>7</v>
      </c>
      <c r="N391" s="1" t="s">
        <v>26</v>
      </c>
      <c r="O391" s="1">
        <v>22</v>
      </c>
      <c r="P391" t="str">
        <f t="shared" si="6"/>
        <v>night</v>
      </c>
    </row>
    <row r="392" spans="1:16" ht="15.75" customHeight="1" x14ac:dyDescent="0.35">
      <c r="A392" s="1">
        <v>1391</v>
      </c>
      <c r="B392" s="6">
        <v>45233</v>
      </c>
      <c r="C392" s="1">
        <v>204</v>
      </c>
      <c r="D392" s="1">
        <v>303</v>
      </c>
      <c r="E392" s="1">
        <v>103</v>
      </c>
      <c r="F392" s="1">
        <v>5</v>
      </c>
      <c r="G392" s="15">
        <v>127.71000000000001</v>
      </c>
      <c r="H392" s="15">
        <v>638.55000000000007</v>
      </c>
      <c r="I392" s="15">
        <v>121.32450000000001</v>
      </c>
      <c r="J392" s="1" t="b">
        <v>1</v>
      </c>
      <c r="K392" s="9" t="s">
        <v>122</v>
      </c>
      <c r="L392" s="1">
        <v>2023</v>
      </c>
      <c r="M392" s="1">
        <v>11</v>
      </c>
      <c r="N392" s="1" t="s">
        <v>26</v>
      </c>
      <c r="O392" s="1">
        <v>10</v>
      </c>
      <c r="P392" t="str">
        <f t="shared" si="6"/>
        <v>morning</v>
      </c>
    </row>
    <row r="393" spans="1:16" ht="15.75" customHeight="1" x14ac:dyDescent="0.35">
      <c r="A393" s="1">
        <v>1392</v>
      </c>
      <c r="B393" s="6">
        <v>44924</v>
      </c>
      <c r="C393" s="1">
        <v>204</v>
      </c>
      <c r="D393" s="1">
        <v>303</v>
      </c>
      <c r="E393" s="1">
        <v>101</v>
      </c>
      <c r="F393" s="1">
        <v>4</v>
      </c>
      <c r="G393" s="15">
        <v>552.31000000000006</v>
      </c>
      <c r="H393" s="15">
        <v>2209.2400000000002</v>
      </c>
      <c r="I393" s="15">
        <v>463.94040000000001</v>
      </c>
      <c r="J393" s="1" t="b">
        <v>0</v>
      </c>
      <c r="K393" s="9" t="s">
        <v>367</v>
      </c>
      <c r="L393" s="1">
        <v>2022</v>
      </c>
      <c r="M393" s="1">
        <v>12</v>
      </c>
      <c r="N393" s="1" t="s">
        <v>16</v>
      </c>
      <c r="O393" s="1">
        <v>22</v>
      </c>
      <c r="P393" t="str">
        <f t="shared" si="6"/>
        <v>night</v>
      </c>
    </row>
    <row r="394" spans="1:16" ht="15.75" customHeight="1" x14ac:dyDescent="0.35">
      <c r="A394" s="1">
        <v>1393</v>
      </c>
      <c r="B394" s="6">
        <v>45532</v>
      </c>
      <c r="C394" s="1">
        <v>205</v>
      </c>
      <c r="D394" s="1">
        <v>301</v>
      </c>
      <c r="E394" s="1">
        <v>101</v>
      </c>
      <c r="F394" s="1">
        <v>1</v>
      </c>
      <c r="G394" s="15">
        <v>253.04400000000001</v>
      </c>
      <c r="H394" s="15">
        <v>253.04400000000001</v>
      </c>
      <c r="I394" s="15">
        <v>63.261000000000003</v>
      </c>
      <c r="J394" s="1" t="b">
        <v>0</v>
      </c>
      <c r="K394" s="9" t="s">
        <v>368</v>
      </c>
      <c r="L394" s="1">
        <v>2024</v>
      </c>
      <c r="M394" s="1">
        <v>8</v>
      </c>
      <c r="N394" s="1" t="s">
        <v>18</v>
      </c>
      <c r="O394" s="1">
        <v>4</v>
      </c>
      <c r="P394" t="str">
        <f t="shared" si="6"/>
        <v>morning</v>
      </c>
    </row>
    <row r="395" spans="1:16" ht="15.75" customHeight="1" x14ac:dyDescent="0.35">
      <c r="A395" s="1">
        <v>1394</v>
      </c>
      <c r="B395" s="6">
        <v>44884</v>
      </c>
      <c r="C395" s="1">
        <v>205</v>
      </c>
      <c r="D395" s="1">
        <v>305</v>
      </c>
      <c r="E395" s="1">
        <v>102</v>
      </c>
      <c r="F395" s="1">
        <v>1</v>
      </c>
      <c r="G395" s="15">
        <v>627.52800000000002</v>
      </c>
      <c r="H395" s="15">
        <v>627.52800000000002</v>
      </c>
      <c r="I395" s="15">
        <v>188.25839999999999</v>
      </c>
      <c r="J395" s="1" t="b">
        <v>0</v>
      </c>
      <c r="K395" s="9" t="s">
        <v>369</v>
      </c>
      <c r="L395" s="1">
        <v>2022</v>
      </c>
      <c r="M395" s="1">
        <v>11</v>
      </c>
      <c r="N395" s="1" t="s">
        <v>22</v>
      </c>
      <c r="O395" s="1">
        <v>20</v>
      </c>
      <c r="P395" t="str">
        <f t="shared" ref="P395:P458" si="7">IF(O395 &lt; 12, "morning", IF(O395 &lt; 18, "afternoon", IF(O395 &lt; 21, "evening", "night")))</f>
        <v>evening</v>
      </c>
    </row>
    <row r="396" spans="1:16" ht="15.75" customHeight="1" x14ac:dyDescent="0.35">
      <c r="A396" s="1">
        <v>1395</v>
      </c>
      <c r="B396" s="6">
        <v>45029</v>
      </c>
      <c r="C396" s="1">
        <v>201</v>
      </c>
      <c r="D396" s="1">
        <v>303</v>
      </c>
      <c r="E396" s="1">
        <v>104</v>
      </c>
      <c r="F396" s="1">
        <v>9</v>
      </c>
      <c r="G396" s="15">
        <v>316.51400000000001</v>
      </c>
      <c r="H396" s="15">
        <v>2848.6260000000002</v>
      </c>
      <c r="I396" s="15">
        <v>427.29390000000001</v>
      </c>
      <c r="J396" s="1" t="b">
        <v>0</v>
      </c>
      <c r="K396" s="9" t="s">
        <v>370</v>
      </c>
      <c r="L396" s="1">
        <v>2023</v>
      </c>
      <c r="M396" s="1">
        <v>4</v>
      </c>
      <c r="N396" s="1" t="s">
        <v>16</v>
      </c>
      <c r="O396" s="1">
        <v>23</v>
      </c>
      <c r="P396" t="str">
        <f t="shared" si="7"/>
        <v>night</v>
      </c>
    </row>
    <row r="397" spans="1:16" ht="15.75" customHeight="1" x14ac:dyDescent="0.35">
      <c r="A397" s="1">
        <v>1396</v>
      </c>
      <c r="B397" s="6">
        <v>44969</v>
      </c>
      <c r="C397" s="1">
        <v>202</v>
      </c>
      <c r="D397" s="1">
        <v>301</v>
      </c>
      <c r="E397" s="1">
        <v>104</v>
      </c>
      <c r="F397" s="1">
        <v>5</v>
      </c>
      <c r="G397" s="15">
        <v>143.77000000000001</v>
      </c>
      <c r="H397" s="15">
        <v>718.85</v>
      </c>
      <c r="I397" s="15">
        <v>122.20450000000001</v>
      </c>
      <c r="J397" s="1" t="b">
        <v>0</v>
      </c>
      <c r="K397" s="9" t="s">
        <v>371</v>
      </c>
      <c r="L397" s="1">
        <v>2023</v>
      </c>
      <c r="M397" s="1">
        <v>2</v>
      </c>
      <c r="N397" s="1" t="s">
        <v>20</v>
      </c>
      <c r="O397" s="1">
        <v>11</v>
      </c>
      <c r="P397" t="str">
        <f t="shared" si="7"/>
        <v>morning</v>
      </c>
    </row>
    <row r="398" spans="1:16" ht="15.75" customHeight="1" x14ac:dyDescent="0.35">
      <c r="A398" s="1">
        <v>1397</v>
      </c>
      <c r="B398" s="6">
        <v>45093</v>
      </c>
      <c r="C398" s="1">
        <v>201</v>
      </c>
      <c r="D398" s="1">
        <v>304</v>
      </c>
      <c r="E398" s="1">
        <v>102</v>
      </c>
      <c r="F398" s="1">
        <v>6</v>
      </c>
      <c r="G398" s="15">
        <v>536.73400000000004</v>
      </c>
      <c r="H398" s="15">
        <v>3220.4040000000005</v>
      </c>
      <c r="I398" s="15">
        <v>611.8767600000001</v>
      </c>
      <c r="J398" s="1" t="b">
        <v>0</v>
      </c>
      <c r="K398" s="9" t="s">
        <v>372</v>
      </c>
      <c r="L398" s="1">
        <v>2023</v>
      </c>
      <c r="M398" s="1">
        <v>6</v>
      </c>
      <c r="N398" s="1" t="s">
        <v>26</v>
      </c>
      <c r="O398" s="1">
        <v>19</v>
      </c>
      <c r="P398" t="str">
        <f t="shared" si="7"/>
        <v>evening</v>
      </c>
    </row>
    <row r="399" spans="1:16" ht="15.75" customHeight="1" x14ac:dyDescent="0.35">
      <c r="A399" s="1">
        <v>1398</v>
      </c>
      <c r="B399" s="6">
        <v>45155</v>
      </c>
      <c r="C399" s="1">
        <v>205</v>
      </c>
      <c r="D399" s="1">
        <v>303</v>
      </c>
      <c r="E399" s="1">
        <v>104</v>
      </c>
      <c r="F399" s="1">
        <v>4</v>
      </c>
      <c r="G399" s="15">
        <v>515.39400000000012</v>
      </c>
      <c r="H399" s="15">
        <v>2061.5760000000005</v>
      </c>
      <c r="I399" s="15">
        <v>432.93096000000008</v>
      </c>
      <c r="J399" s="1" t="b">
        <v>0</v>
      </c>
      <c r="K399" s="9" t="s">
        <v>373</v>
      </c>
      <c r="L399" s="1">
        <v>2023</v>
      </c>
      <c r="M399" s="1">
        <v>8</v>
      </c>
      <c r="N399" s="1" t="s">
        <v>16</v>
      </c>
      <c r="O399" s="1">
        <v>18</v>
      </c>
      <c r="P399" t="str">
        <f t="shared" si="7"/>
        <v>evening</v>
      </c>
    </row>
    <row r="400" spans="1:16" ht="15.75" customHeight="1" x14ac:dyDescent="0.35">
      <c r="A400" s="1">
        <v>1399</v>
      </c>
      <c r="B400" s="6">
        <v>45086</v>
      </c>
      <c r="C400" s="1">
        <v>202</v>
      </c>
      <c r="D400" s="1">
        <v>303</v>
      </c>
      <c r="E400" s="1">
        <v>102</v>
      </c>
      <c r="F400" s="1">
        <v>8</v>
      </c>
      <c r="G400" s="15">
        <v>91.256</v>
      </c>
      <c r="H400" s="15">
        <v>730.048</v>
      </c>
      <c r="I400" s="15">
        <v>182.512</v>
      </c>
      <c r="J400" s="1" t="b">
        <v>0</v>
      </c>
      <c r="K400" s="9" t="s">
        <v>374</v>
      </c>
      <c r="L400" s="1">
        <v>2023</v>
      </c>
      <c r="M400" s="1">
        <v>6</v>
      </c>
      <c r="N400" s="1" t="s">
        <v>26</v>
      </c>
      <c r="O400" s="1">
        <v>12</v>
      </c>
      <c r="P400" t="str">
        <f t="shared" si="7"/>
        <v>afternoon</v>
      </c>
    </row>
    <row r="401" spans="1:16" ht="15.75" customHeight="1" x14ac:dyDescent="0.35">
      <c r="A401" s="1">
        <v>1400</v>
      </c>
      <c r="B401" s="6">
        <v>45206</v>
      </c>
      <c r="C401" s="1">
        <v>202</v>
      </c>
      <c r="D401" s="1">
        <v>303</v>
      </c>
      <c r="E401" s="1">
        <v>105</v>
      </c>
      <c r="F401" s="1">
        <v>6</v>
      </c>
      <c r="G401" s="15">
        <v>509.38800000000003</v>
      </c>
      <c r="H401" s="15">
        <v>3056.3280000000004</v>
      </c>
      <c r="I401" s="15">
        <v>916.89840000000015</v>
      </c>
      <c r="J401" s="1" t="b">
        <v>0</v>
      </c>
      <c r="K401" s="9" t="s">
        <v>375</v>
      </c>
      <c r="L401" s="1">
        <v>2023</v>
      </c>
      <c r="M401" s="1">
        <v>10</v>
      </c>
      <c r="N401" s="1" t="s">
        <v>22</v>
      </c>
      <c r="O401" s="1">
        <v>8</v>
      </c>
      <c r="P401" t="str">
        <f t="shared" si="7"/>
        <v>morning</v>
      </c>
    </row>
    <row r="402" spans="1:16" ht="15.75" customHeight="1" x14ac:dyDescent="0.35">
      <c r="A402" s="1">
        <v>1401</v>
      </c>
      <c r="B402" s="6">
        <v>45558</v>
      </c>
      <c r="C402" s="1">
        <v>203</v>
      </c>
      <c r="D402" s="1">
        <v>303</v>
      </c>
      <c r="E402" s="1">
        <v>101</v>
      </c>
      <c r="F402" s="1">
        <v>1</v>
      </c>
      <c r="G402" s="15">
        <v>300.19</v>
      </c>
      <c r="H402" s="15">
        <v>300.19</v>
      </c>
      <c r="I402" s="15">
        <v>45.028500000000001</v>
      </c>
      <c r="J402" s="1" t="b">
        <v>0</v>
      </c>
      <c r="K402" s="9" t="s">
        <v>376</v>
      </c>
      <c r="L402" s="1">
        <v>2024</v>
      </c>
      <c r="M402" s="1">
        <v>9</v>
      </c>
      <c r="N402" s="1" t="s">
        <v>28</v>
      </c>
      <c r="O402" s="1">
        <v>21</v>
      </c>
      <c r="P402" t="str">
        <f t="shared" si="7"/>
        <v>night</v>
      </c>
    </row>
    <row r="403" spans="1:16" ht="15.75" customHeight="1" x14ac:dyDescent="0.35">
      <c r="A403" s="1">
        <v>1402</v>
      </c>
      <c r="B403" s="6">
        <v>45401</v>
      </c>
      <c r="C403" s="1">
        <v>204</v>
      </c>
      <c r="D403" s="1">
        <v>303</v>
      </c>
      <c r="E403" s="1">
        <v>105</v>
      </c>
      <c r="F403" s="1">
        <v>2</v>
      </c>
      <c r="G403" s="15">
        <v>354.39800000000002</v>
      </c>
      <c r="H403" s="15">
        <v>708.79600000000005</v>
      </c>
      <c r="I403" s="15">
        <v>120.49532000000002</v>
      </c>
      <c r="J403" s="1" t="b">
        <v>0</v>
      </c>
      <c r="K403" s="9" t="s">
        <v>377</v>
      </c>
      <c r="L403" s="1">
        <v>2024</v>
      </c>
      <c r="M403" s="1">
        <v>4</v>
      </c>
      <c r="N403" s="1" t="s">
        <v>26</v>
      </c>
      <c r="O403" s="1">
        <v>8</v>
      </c>
      <c r="P403" t="str">
        <f t="shared" si="7"/>
        <v>morning</v>
      </c>
    </row>
    <row r="404" spans="1:16" ht="15.75" customHeight="1" x14ac:dyDescent="0.35">
      <c r="A404" s="1">
        <v>1403</v>
      </c>
      <c r="B404" s="6">
        <v>45335</v>
      </c>
      <c r="C404" s="1">
        <v>203</v>
      </c>
      <c r="D404" s="1">
        <v>304</v>
      </c>
      <c r="E404" s="1">
        <v>103</v>
      </c>
      <c r="F404" s="1">
        <v>7</v>
      </c>
      <c r="G404" s="15">
        <v>369.57800000000003</v>
      </c>
      <c r="H404" s="15">
        <v>2587.0460000000003</v>
      </c>
      <c r="I404" s="15">
        <v>491.53874000000008</v>
      </c>
      <c r="J404" s="1" t="b">
        <v>0</v>
      </c>
      <c r="K404" s="9" t="s">
        <v>378</v>
      </c>
      <c r="L404" s="1">
        <v>2024</v>
      </c>
      <c r="M404" s="1">
        <v>2</v>
      </c>
      <c r="N404" s="1" t="s">
        <v>31</v>
      </c>
      <c r="O404" s="1">
        <v>19</v>
      </c>
      <c r="P404" t="str">
        <f t="shared" si="7"/>
        <v>evening</v>
      </c>
    </row>
    <row r="405" spans="1:16" ht="15.75" customHeight="1" x14ac:dyDescent="0.35">
      <c r="A405" s="1">
        <v>1404</v>
      </c>
      <c r="B405" s="6">
        <v>45016</v>
      </c>
      <c r="C405" s="1">
        <v>205</v>
      </c>
      <c r="D405" s="1">
        <v>303</v>
      </c>
      <c r="E405" s="1">
        <v>103</v>
      </c>
      <c r="F405" s="1">
        <v>5</v>
      </c>
      <c r="G405" s="15">
        <v>653.99400000000003</v>
      </c>
      <c r="H405" s="15">
        <v>3269.9700000000003</v>
      </c>
      <c r="I405" s="15">
        <v>686.69370000000004</v>
      </c>
      <c r="J405" s="1" t="b">
        <v>0</v>
      </c>
      <c r="K405" s="9" t="s">
        <v>379</v>
      </c>
      <c r="L405" s="1">
        <v>2023</v>
      </c>
      <c r="M405" s="1">
        <v>3</v>
      </c>
      <c r="N405" s="1" t="s">
        <v>26</v>
      </c>
      <c r="O405" s="1">
        <v>6</v>
      </c>
      <c r="P405" t="str">
        <f t="shared" si="7"/>
        <v>morning</v>
      </c>
    </row>
    <row r="406" spans="1:16" ht="15.75" customHeight="1" x14ac:dyDescent="0.35">
      <c r="A406" s="1">
        <v>1405</v>
      </c>
      <c r="B406" s="6">
        <v>45479</v>
      </c>
      <c r="C406" s="1">
        <v>205</v>
      </c>
      <c r="D406" s="1">
        <v>303</v>
      </c>
      <c r="E406" s="1">
        <v>102</v>
      </c>
      <c r="F406" s="1">
        <v>9</v>
      </c>
      <c r="G406" s="15">
        <v>614.35</v>
      </c>
      <c r="H406" s="15">
        <v>5529.1500000000005</v>
      </c>
      <c r="I406" s="15">
        <v>1382.2875000000001</v>
      </c>
      <c r="J406" s="1" t="b">
        <v>0</v>
      </c>
      <c r="K406" s="9" t="s">
        <v>380</v>
      </c>
      <c r="L406" s="1">
        <v>2024</v>
      </c>
      <c r="M406" s="1">
        <v>7</v>
      </c>
      <c r="N406" s="1" t="s">
        <v>22</v>
      </c>
      <c r="O406" s="1">
        <v>23</v>
      </c>
      <c r="P406" t="str">
        <f t="shared" si="7"/>
        <v>night</v>
      </c>
    </row>
    <row r="407" spans="1:16" ht="15.75" customHeight="1" x14ac:dyDescent="0.35">
      <c r="A407" s="1">
        <v>1406</v>
      </c>
      <c r="B407" s="6">
        <v>45216</v>
      </c>
      <c r="C407" s="1">
        <v>203</v>
      </c>
      <c r="D407" s="1">
        <v>303</v>
      </c>
      <c r="E407" s="1">
        <v>104</v>
      </c>
      <c r="F407" s="1">
        <v>10</v>
      </c>
      <c r="G407" s="15">
        <v>168.63000000000002</v>
      </c>
      <c r="H407" s="15">
        <v>1686.3000000000002</v>
      </c>
      <c r="I407" s="15">
        <v>505.89000000000004</v>
      </c>
      <c r="J407" s="1" t="b">
        <v>0</v>
      </c>
      <c r="K407" s="9" t="s">
        <v>381</v>
      </c>
      <c r="L407" s="1">
        <v>2023</v>
      </c>
      <c r="M407" s="1">
        <v>10</v>
      </c>
      <c r="N407" s="1" t="s">
        <v>31</v>
      </c>
      <c r="O407" s="1">
        <v>11</v>
      </c>
      <c r="P407" t="str">
        <f t="shared" si="7"/>
        <v>morning</v>
      </c>
    </row>
    <row r="408" spans="1:16" ht="15.75" customHeight="1" x14ac:dyDescent="0.35">
      <c r="A408" s="1">
        <v>1407</v>
      </c>
      <c r="B408" s="6">
        <v>45466</v>
      </c>
      <c r="C408" s="1">
        <v>203</v>
      </c>
      <c r="D408" s="1">
        <v>301</v>
      </c>
      <c r="E408" s="1">
        <v>105</v>
      </c>
      <c r="F408" s="1">
        <v>2</v>
      </c>
      <c r="G408" s="15">
        <v>150.39200000000002</v>
      </c>
      <c r="H408" s="15">
        <v>300.78400000000005</v>
      </c>
      <c r="I408" s="15">
        <v>45.117600000000003</v>
      </c>
      <c r="J408" s="1" t="b">
        <v>0</v>
      </c>
      <c r="K408" s="9" t="s">
        <v>382</v>
      </c>
      <c r="L408" s="1">
        <v>2024</v>
      </c>
      <c r="M408" s="1">
        <v>6</v>
      </c>
      <c r="N408" s="1" t="s">
        <v>20</v>
      </c>
      <c r="O408" s="1">
        <v>13</v>
      </c>
      <c r="P408" t="str">
        <f t="shared" si="7"/>
        <v>afternoon</v>
      </c>
    </row>
    <row r="409" spans="1:16" ht="15.75" customHeight="1" x14ac:dyDescent="0.35">
      <c r="A409" s="1">
        <v>1408</v>
      </c>
      <c r="B409" s="6">
        <v>45079</v>
      </c>
      <c r="C409" s="1">
        <v>203</v>
      </c>
      <c r="D409" s="1">
        <v>301</v>
      </c>
      <c r="E409" s="1">
        <v>101</v>
      </c>
      <c r="F409" s="1">
        <v>6</v>
      </c>
      <c r="G409" s="15">
        <v>444.31200000000007</v>
      </c>
      <c r="H409" s="15">
        <v>2665.8720000000003</v>
      </c>
      <c r="I409" s="15">
        <v>453.19824000000006</v>
      </c>
      <c r="J409" s="1" t="b">
        <v>0</v>
      </c>
      <c r="K409" s="9" t="s">
        <v>227</v>
      </c>
      <c r="L409" s="1">
        <v>2023</v>
      </c>
      <c r="M409" s="1">
        <v>6</v>
      </c>
      <c r="N409" s="1" t="s">
        <v>26</v>
      </c>
      <c r="O409" s="1">
        <v>17</v>
      </c>
      <c r="P409" t="str">
        <f t="shared" si="7"/>
        <v>afternoon</v>
      </c>
    </row>
    <row r="410" spans="1:16" ht="15.75" customHeight="1" x14ac:dyDescent="0.35">
      <c r="A410" s="1">
        <v>1409</v>
      </c>
      <c r="B410" s="6">
        <v>44945</v>
      </c>
      <c r="C410" s="1">
        <v>201</v>
      </c>
      <c r="D410" s="1">
        <v>302</v>
      </c>
      <c r="E410" s="1">
        <v>103</v>
      </c>
      <c r="F410" s="1">
        <v>5</v>
      </c>
      <c r="G410" s="15">
        <v>636.83400000000006</v>
      </c>
      <c r="H410" s="15">
        <v>3184.17</v>
      </c>
      <c r="I410" s="15">
        <v>604.9923</v>
      </c>
      <c r="J410" s="1" t="b">
        <v>0</v>
      </c>
      <c r="K410" s="9" t="s">
        <v>115</v>
      </c>
      <c r="L410" s="1">
        <v>2023</v>
      </c>
      <c r="M410" s="1">
        <v>1</v>
      </c>
      <c r="N410" s="1" t="s">
        <v>16</v>
      </c>
      <c r="O410" s="1">
        <v>20</v>
      </c>
      <c r="P410" t="str">
        <f t="shared" si="7"/>
        <v>evening</v>
      </c>
    </row>
    <row r="411" spans="1:16" ht="15.75" customHeight="1" x14ac:dyDescent="0.35">
      <c r="A411" s="1">
        <v>1410</v>
      </c>
      <c r="B411" s="6">
        <v>45374</v>
      </c>
      <c r="C411" s="1">
        <v>205</v>
      </c>
      <c r="D411" s="1">
        <v>303</v>
      </c>
      <c r="E411" s="1">
        <v>105</v>
      </c>
      <c r="F411" s="1">
        <v>2</v>
      </c>
      <c r="G411" s="15">
        <v>654.01599999999996</v>
      </c>
      <c r="H411" s="15">
        <v>1308.0319999999999</v>
      </c>
      <c r="I411" s="15">
        <v>274.68671999999998</v>
      </c>
      <c r="J411" s="1" t="b">
        <v>0</v>
      </c>
      <c r="K411" s="9" t="s">
        <v>383</v>
      </c>
      <c r="L411" s="1">
        <v>2024</v>
      </c>
      <c r="M411" s="1">
        <v>3</v>
      </c>
      <c r="N411" s="1" t="s">
        <v>22</v>
      </c>
      <c r="O411" s="1">
        <v>9</v>
      </c>
      <c r="P411" t="str">
        <f t="shared" si="7"/>
        <v>morning</v>
      </c>
    </row>
    <row r="412" spans="1:16" ht="15.75" customHeight="1" x14ac:dyDescent="0.35">
      <c r="A412" s="1">
        <v>1411</v>
      </c>
      <c r="B412" s="6">
        <v>45354</v>
      </c>
      <c r="C412" s="1">
        <v>203</v>
      </c>
      <c r="D412" s="1">
        <v>305</v>
      </c>
      <c r="E412" s="1">
        <v>104</v>
      </c>
      <c r="F412" s="1">
        <v>10</v>
      </c>
      <c r="G412" s="15">
        <v>69.300000000000011</v>
      </c>
      <c r="H412" s="15">
        <v>693.00000000000011</v>
      </c>
      <c r="I412" s="15">
        <v>173.25000000000003</v>
      </c>
      <c r="J412" s="1" t="b">
        <v>0</v>
      </c>
      <c r="K412" s="9" t="s">
        <v>384</v>
      </c>
      <c r="L412" s="1">
        <v>2024</v>
      </c>
      <c r="M412" s="1">
        <v>3</v>
      </c>
      <c r="N412" s="1" t="s">
        <v>20</v>
      </c>
      <c r="O412" s="1">
        <v>7</v>
      </c>
      <c r="P412" t="str">
        <f t="shared" si="7"/>
        <v>morning</v>
      </c>
    </row>
    <row r="413" spans="1:16" ht="15.75" customHeight="1" x14ac:dyDescent="0.35">
      <c r="A413" s="1">
        <v>1412</v>
      </c>
      <c r="B413" s="6">
        <v>44901</v>
      </c>
      <c r="C413" s="1">
        <v>203</v>
      </c>
      <c r="D413" s="1">
        <v>304</v>
      </c>
      <c r="E413" s="1">
        <v>103</v>
      </c>
      <c r="F413" s="1">
        <v>7</v>
      </c>
      <c r="G413" s="15">
        <v>223.828</v>
      </c>
      <c r="H413" s="15">
        <v>1566.796</v>
      </c>
      <c r="I413" s="15">
        <v>470.03879999999998</v>
      </c>
      <c r="J413" s="1" t="b">
        <v>0</v>
      </c>
      <c r="K413" s="9" t="s">
        <v>385</v>
      </c>
      <c r="L413" s="1">
        <v>2022</v>
      </c>
      <c r="M413" s="1">
        <v>12</v>
      </c>
      <c r="N413" s="1" t="s">
        <v>31</v>
      </c>
      <c r="O413" s="1">
        <v>12</v>
      </c>
      <c r="P413" t="str">
        <f t="shared" si="7"/>
        <v>afternoon</v>
      </c>
    </row>
    <row r="414" spans="1:16" ht="15.75" customHeight="1" x14ac:dyDescent="0.35">
      <c r="A414" s="1">
        <v>1413</v>
      </c>
      <c r="B414" s="6">
        <v>45490</v>
      </c>
      <c r="C414" s="1">
        <v>204</v>
      </c>
      <c r="D414" s="1">
        <v>305</v>
      </c>
      <c r="E414" s="1">
        <v>104</v>
      </c>
      <c r="F414" s="1">
        <v>5</v>
      </c>
      <c r="G414" s="15">
        <v>185.54800000000003</v>
      </c>
      <c r="H414" s="15">
        <v>927.74000000000012</v>
      </c>
      <c r="I414" s="15">
        <v>139.161</v>
      </c>
      <c r="J414" s="1" t="b">
        <v>0</v>
      </c>
      <c r="K414" s="9" t="s">
        <v>386</v>
      </c>
      <c r="L414" s="1">
        <v>2024</v>
      </c>
      <c r="M414" s="1">
        <v>7</v>
      </c>
      <c r="N414" s="1" t="s">
        <v>18</v>
      </c>
      <c r="O414" s="1">
        <v>14</v>
      </c>
      <c r="P414" t="str">
        <f t="shared" si="7"/>
        <v>afternoon</v>
      </c>
    </row>
    <row r="415" spans="1:16" ht="15.75" customHeight="1" x14ac:dyDescent="0.35">
      <c r="A415" s="1">
        <v>1414</v>
      </c>
      <c r="B415" s="6">
        <v>45543</v>
      </c>
      <c r="C415" s="1">
        <v>205</v>
      </c>
      <c r="D415" s="1">
        <v>301</v>
      </c>
      <c r="E415" s="1">
        <v>101</v>
      </c>
      <c r="F415" s="1">
        <v>9</v>
      </c>
      <c r="G415" s="15">
        <v>561.59400000000005</v>
      </c>
      <c r="H415" s="15">
        <v>5054.3460000000005</v>
      </c>
      <c r="I415" s="15">
        <v>859.23882000000015</v>
      </c>
      <c r="J415" s="1" t="b">
        <v>0</v>
      </c>
      <c r="K415" s="9" t="s">
        <v>387</v>
      </c>
      <c r="L415" s="1">
        <v>2024</v>
      </c>
      <c r="M415" s="1">
        <v>9</v>
      </c>
      <c r="N415" s="1" t="s">
        <v>20</v>
      </c>
      <c r="O415" s="1">
        <v>14</v>
      </c>
      <c r="P415" t="str">
        <f t="shared" si="7"/>
        <v>afternoon</v>
      </c>
    </row>
    <row r="416" spans="1:16" ht="15.75" customHeight="1" x14ac:dyDescent="0.35">
      <c r="A416" s="1">
        <v>1415</v>
      </c>
      <c r="B416" s="6">
        <v>45136</v>
      </c>
      <c r="C416" s="1">
        <v>203</v>
      </c>
      <c r="D416" s="1">
        <v>304</v>
      </c>
      <c r="E416" s="1">
        <v>101</v>
      </c>
      <c r="F416" s="1">
        <v>5</v>
      </c>
      <c r="G416" s="15">
        <v>583.85800000000006</v>
      </c>
      <c r="H416" s="15">
        <v>2919.2900000000004</v>
      </c>
      <c r="I416" s="15">
        <v>554.66510000000005</v>
      </c>
      <c r="J416" s="1" t="b">
        <v>0</v>
      </c>
      <c r="K416" s="9" t="s">
        <v>380</v>
      </c>
      <c r="L416" s="1">
        <v>2023</v>
      </c>
      <c r="M416" s="1">
        <v>7</v>
      </c>
      <c r="N416" s="1" t="s">
        <v>22</v>
      </c>
      <c r="O416" s="1">
        <v>23</v>
      </c>
      <c r="P416" t="str">
        <f t="shared" si="7"/>
        <v>night</v>
      </c>
    </row>
    <row r="417" spans="1:16" ht="15.75" customHeight="1" x14ac:dyDescent="0.35">
      <c r="A417" s="1">
        <v>1416</v>
      </c>
      <c r="B417" s="6">
        <v>45014</v>
      </c>
      <c r="C417" s="1">
        <v>202</v>
      </c>
      <c r="D417" s="1">
        <v>305</v>
      </c>
      <c r="E417" s="1">
        <v>105</v>
      </c>
      <c r="F417" s="1">
        <v>10</v>
      </c>
      <c r="G417" s="15">
        <v>415.99800000000005</v>
      </c>
      <c r="H417" s="15">
        <v>4159.9800000000005</v>
      </c>
      <c r="I417" s="15">
        <v>873.59580000000005</v>
      </c>
      <c r="J417" s="1" t="b">
        <v>0</v>
      </c>
      <c r="K417" s="9" t="s">
        <v>286</v>
      </c>
      <c r="L417" s="1">
        <v>2023</v>
      </c>
      <c r="M417" s="1">
        <v>3</v>
      </c>
      <c r="N417" s="1" t="s">
        <v>18</v>
      </c>
      <c r="O417" s="1">
        <v>14</v>
      </c>
      <c r="P417" t="str">
        <f t="shared" si="7"/>
        <v>afternoon</v>
      </c>
    </row>
    <row r="418" spans="1:16" ht="15.75" customHeight="1" x14ac:dyDescent="0.35">
      <c r="A418" s="1">
        <v>1417</v>
      </c>
      <c r="B418" s="6">
        <v>45188</v>
      </c>
      <c r="C418" s="1">
        <v>203</v>
      </c>
      <c r="D418" s="1">
        <v>302</v>
      </c>
      <c r="E418" s="1">
        <v>105</v>
      </c>
      <c r="F418" s="1">
        <v>1</v>
      </c>
      <c r="G418" s="15">
        <v>67.38600000000001</v>
      </c>
      <c r="H418" s="15">
        <v>67.38600000000001</v>
      </c>
      <c r="I418" s="15">
        <v>16.846500000000002</v>
      </c>
      <c r="J418" s="1" t="b">
        <v>0</v>
      </c>
      <c r="K418" s="9" t="s">
        <v>388</v>
      </c>
      <c r="L418" s="1">
        <v>2023</v>
      </c>
      <c r="M418" s="1">
        <v>9</v>
      </c>
      <c r="N418" s="1" t="s">
        <v>31</v>
      </c>
      <c r="O418" s="1">
        <v>18</v>
      </c>
      <c r="P418" t="str">
        <f t="shared" si="7"/>
        <v>evening</v>
      </c>
    </row>
    <row r="419" spans="1:16" ht="15.75" customHeight="1" x14ac:dyDescent="0.35">
      <c r="A419" s="1">
        <v>1418</v>
      </c>
      <c r="B419" s="6">
        <v>45466</v>
      </c>
      <c r="C419" s="1">
        <v>203</v>
      </c>
      <c r="D419" s="1">
        <v>302</v>
      </c>
      <c r="E419" s="1">
        <v>104</v>
      </c>
      <c r="F419" s="1">
        <v>4</v>
      </c>
      <c r="G419" s="15">
        <v>59.466000000000008</v>
      </c>
      <c r="H419" s="15">
        <v>237.86400000000003</v>
      </c>
      <c r="I419" s="15">
        <v>71.359200000000001</v>
      </c>
      <c r="J419" s="1" t="b">
        <v>1</v>
      </c>
      <c r="K419" s="9" t="s">
        <v>327</v>
      </c>
      <c r="L419" s="1">
        <v>2024</v>
      </c>
      <c r="M419" s="1">
        <v>6</v>
      </c>
      <c r="N419" s="1" t="s">
        <v>20</v>
      </c>
      <c r="O419" s="1">
        <v>5</v>
      </c>
      <c r="P419" t="str">
        <f t="shared" si="7"/>
        <v>morning</v>
      </c>
    </row>
    <row r="420" spans="1:16" ht="15.75" customHeight="1" x14ac:dyDescent="0.35">
      <c r="A420" s="1">
        <v>1419</v>
      </c>
      <c r="B420" s="6">
        <v>45142</v>
      </c>
      <c r="C420" s="1">
        <v>204</v>
      </c>
      <c r="D420" s="1">
        <v>301</v>
      </c>
      <c r="E420" s="1">
        <v>105</v>
      </c>
      <c r="F420" s="1">
        <v>7</v>
      </c>
      <c r="G420" s="15">
        <v>175.64800000000002</v>
      </c>
      <c r="H420" s="15">
        <v>1229.5360000000001</v>
      </c>
      <c r="I420" s="15">
        <v>184.43039999999999</v>
      </c>
      <c r="J420" s="1" t="b">
        <v>1</v>
      </c>
      <c r="K420" s="9" t="s">
        <v>389</v>
      </c>
      <c r="L420" s="1">
        <v>2023</v>
      </c>
      <c r="M420" s="1">
        <v>8</v>
      </c>
      <c r="N420" s="1" t="s">
        <v>26</v>
      </c>
      <c r="O420" s="1">
        <v>2</v>
      </c>
      <c r="P420" t="str">
        <f t="shared" si="7"/>
        <v>morning</v>
      </c>
    </row>
    <row r="421" spans="1:16" ht="15.75" customHeight="1" x14ac:dyDescent="0.35">
      <c r="A421" s="1">
        <v>1420</v>
      </c>
      <c r="B421" s="6">
        <v>45035</v>
      </c>
      <c r="C421" s="1">
        <v>204</v>
      </c>
      <c r="D421" s="1">
        <v>305</v>
      </c>
      <c r="E421" s="1">
        <v>104</v>
      </c>
      <c r="F421" s="1">
        <v>8</v>
      </c>
      <c r="G421" s="15">
        <v>405.702</v>
      </c>
      <c r="H421" s="15">
        <v>3245.616</v>
      </c>
      <c r="I421" s="15">
        <v>551.75472000000002</v>
      </c>
      <c r="J421" s="1" t="b">
        <v>1</v>
      </c>
      <c r="K421" s="9" t="s">
        <v>390</v>
      </c>
      <c r="L421" s="1">
        <v>2023</v>
      </c>
      <c r="M421" s="1">
        <v>4</v>
      </c>
      <c r="N421" s="1" t="s">
        <v>18</v>
      </c>
      <c r="O421" s="1">
        <v>12</v>
      </c>
      <c r="P421" t="str">
        <f t="shared" si="7"/>
        <v>afternoon</v>
      </c>
    </row>
    <row r="422" spans="1:16" ht="15.75" customHeight="1" x14ac:dyDescent="0.35">
      <c r="A422" s="1">
        <v>1421</v>
      </c>
      <c r="B422" s="6">
        <v>45176</v>
      </c>
      <c r="C422" s="1">
        <v>203</v>
      </c>
      <c r="D422" s="1">
        <v>301</v>
      </c>
      <c r="E422" s="1">
        <v>101</v>
      </c>
      <c r="F422" s="1">
        <v>5</v>
      </c>
      <c r="G422" s="15">
        <v>484.06600000000003</v>
      </c>
      <c r="H422" s="15">
        <v>2420.33</v>
      </c>
      <c r="I422" s="15">
        <v>459.86270000000002</v>
      </c>
      <c r="J422" s="1" t="b">
        <v>0</v>
      </c>
      <c r="K422" s="9" t="s">
        <v>391</v>
      </c>
      <c r="L422" s="1">
        <v>2023</v>
      </c>
      <c r="M422" s="1">
        <v>9</v>
      </c>
      <c r="N422" s="1" t="s">
        <v>16</v>
      </c>
      <c r="O422" s="1">
        <v>17</v>
      </c>
      <c r="P422" t="str">
        <f t="shared" si="7"/>
        <v>afternoon</v>
      </c>
    </row>
    <row r="423" spans="1:16" ht="15.75" customHeight="1" x14ac:dyDescent="0.35">
      <c r="A423" s="1">
        <v>1422</v>
      </c>
      <c r="B423" s="6">
        <v>44978</v>
      </c>
      <c r="C423" s="1">
        <v>205</v>
      </c>
      <c r="D423" s="1">
        <v>302</v>
      </c>
      <c r="E423" s="1">
        <v>103</v>
      </c>
      <c r="F423" s="1">
        <v>2</v>
      </c>
      <c r="G423" s="15">
        <v>482.63600000000002</v>
      </c>
      <c r="H423" s="15">
        <v>965.27200000000005</v>
      </c>
      <c r="I423" s="15">
        <v>202.70712</v>
      </c>
      <c r="J423" s="1" t="b">
        <v>0</v>
      </c>
      <c r="K423" s="9" t="s">
        <v>137</v>
      </c>
      <c r="L423" s="1">
        <v>2023</v>
      </c>
      <c r="M423" s="1">
        <v>2</v>
      </c>
      <c r="N423" s="1" t="s">
        <v>31</v>
      </c>
      <c r="O423" s="1">
        <v>19</v>
      </c>
      <c r="P423" t="str">
        <f t="shared" si="7"/>
        <v>evening</v>
      </c>
    </row>
    <row r="424" spans="1:16" ht="15.75" customHeight="1" x14ac:dyDescent="0.35">
      <c r="A424" s="1">
        <v>1423</v>
      </c>
      <c r="B424" s="6">
        <v>45550</v>
      </c>
      <c r="C424" s="1">
        <v>203</v>
      </c>
      <c r="D424" s="1">
        <v>304</v>
      </c>
      <c r="E424" s="1">
        <v>104</v>
      </c>
      <c r="F424" s="1">
        <v>2</v>
      </c>
      <c r="G424" s="15">
        <v>321.22199999999998</v>
      </c>
      <c r="H424" s="15">
        <v>642.44399999999996</v>
      </c>
      <c r="I424" s="15">
        <v>160.61099999999999</v>
      </c>
      <c r="J424" s="1" t="b">
        <v>0</v>
      </c>
      <c r="K424" s="9" t="s">
        <v>392</v>
      </c>
      <c r="L424" s="1">
        <v>2024</v>
      </c>
      <c r="M424" s="1">
        <v>9</v>
      </c>
      <c r="N424" s="1" t="s">
        <v>20</v>
      </c>
      <c r="O424" s="1">
        <v>16</v>
      </c>
      <c r="P424" t="str">
        <f t="shared" si="7"/>
        <v>afternoon</v>
      </c>
    </row>
    <row r="425" spans="1:16" ht="15.75" customHeight="1" x14ac:dyDescent="0.35">
      <c r="A425" s="1">
        <v>1424</v>
      </c>
      <c r="B425" s="6">
        <v>44926</v>
      </c>
      <c r="C425" s="1">
        <v>201</v>
      </c>
      <c r="D425" s="1">
        <v>302</v>
      </c>
      <c r="E425" s="1">
        <v>101</v>
      </c>
      <c r="F425" s="1">
        <v>4</v>
      </c>
      <c r="G425" s="15">
        <v>655.6</v>
      </c>
      <c r="H425" s="15">
        <v>2622.4</v>
      </c>
      <c r="I425" s="15">
        <v>786.72</v>
      </c>
      <c r="J425" s="1" t="b">
        <v>0</v>
      </c>
      <c r="K425" s="9" t="s">
        <v>393</v>
      </c>
      <c r="L425" s="1">
        <v>2022</v>
      </c>
      <c r="M425" s="1">
        <v>12</v>
      </c>
      <c r="N425" s="1" t="s">
        <v>22</v>
      </c>
      <c r="O425" s="1">
        <v>4</v>
      </c>
      <c r="P425" t="str">
        <f t="shared" si="7"/>
        <v>morning</v>
      </c>
    </row>
    <row r="426" spans="1:16" ht="15.75" customHeight="1" x14ac:dyDescent="0.35">
      <c r="A426" s="1">
        <v>1425</v>
      </c>
      <c r="B426" s="6">
        <v>45088</v>
      </c>
      <c r="C426" s="1">
        <v>205</v>
      </c>
      <c r="D426" s="1">
        <v>301</v>
      </c>
      <c r="E426" s="1">
        <v>102</v>
      </c>
      <c r="F426" s="1">
        <v>6</v>
      </c>
      <c r="G426" s="15">
        <v>561.572</v>
      </c>
      <c r="H426" s="15">
        <v>3369.4319999999998</v>
      </c>
      <c r="I426" s="15">
        <v>505.41479999999996</v>
      </c>
      <c r="J426" s="1" t="b">
        <v>0</v>
      </c>
      <c r="K426" s="9" t="s">
        <v>394</v>
      </c>
      <c r="L426" s="1">
        <v>2023</v>
      </c>
      <c r="M426" s="1">
        <v>6</v>
      </c>
      <c r="N426" s="1" t="s">
        <v>20</v>
      </c>
      <c r="O426" s="1">
        <v>12</v>
      </c>
      <c r="P426" t="str">
        <f t="shared" si="7"/>
        <v>afternoon</v>
      </c>
    </row>
    <row r="427" spans="1:16" ht="15.75" customHeight="1" x14ac:dyDescent="0.35">
      <c r="A427" s="1">
        <v>1426</v>
      </c>
      <c r="B427" s="6">
        <v>45322</v>
      </c>
      <c r="C427" s="1">
        <v>203</v>
      </c>
      <c r="D427" s="1">
        <v>305</v>
      </c>
      <c r="E427" s="1">
        <v>105</v>
      </c>
      <c r="F427" s="1">
        <v>10</v>
      </c>
      <c r="G427" s="15">
        <v>416.90000000000003</v>
      </c>
      <c r="H427" s="15">
        <v>4169</v>
      </c>
      <c r="I427" s="15">
        <v>708.73</v>
      </c>
      <c r="J427" s="1" t="b">
        <v>1</v>
      </c>
      <c r="K427" s="9" t="s">
        <v>395</v>
      </c>
      <c r="L427" s="1">
        <v>2024</v>
      </c>
      <c r="M427" s="1">
        <v>1</v>
      </c>
      <c r="N427" s="1" t="s">
        <v>18</v>
      </c>
      <c r="O427" s="1">
        <v>21</v>
      </c>
      <c r="P427" t="str">
        <f t="shared" si="7"/>
        <v>night</v>
      </c>
    </row>
    <row r="428" spans="1:16" ht="15.75" customHeight="1" x14ac:dyDescent="0.35">
      <c r="A428" s="1">
        <v>1427</v>
      </c>
      <c r="B428" s="6">
        <v>45187</v>
      </c>
      <c r="C428" s="1">
        <v>204</v>
      </c>
      <c r="D428" s="1">
        <v>304</v>
      </c>
      <c r="E428" s="1">
        <v>105</v>
      </c>
      <c r="F428" s="1">
        <v>4</v>
      </c>
      <c r="G428" s="15">
        <v>200.13400000000001</v>
      </c>
      <c r="H428" s="15">
        <v>800.53600000000006</v>
      </c>
      <c r="I428" s="15">
        <v>152.10184000000001</v>
      </c>
      <c r="J428" s="1" t="b">
        <v>1</v>
      </c>
      <c r="K428" s="9" t="s">
        <v>396</v>
      </c>
      <c r="L428" s="1">
        <v>2023</v>
      </c>
      <c r="M428" s="1">
        <v>9</v>
      </c>
      <c r="N428" s="1" t="s">
        <v>28</v>
      </c>
      <c r="O428" s="1">
        <v>10</v>
      </c>
      <c r="P428" t="str">
        <f t="shared" si="7"/>
        <v>morning</v>
      </c>
    </row>
    <row r="429" spans="1:16" ht="15.75" customHeight="1" x14ac:dyDescent="0.35">
      <c r="A429" s="1">
        <v>1428</v>
      </c>
      <c r="B429" s="6">
        <v>45421</v>
      </c>
      <c r="C429" s="1">
        <v>204</v>
      </c>
      <c r="D429" s="1">
        <v>303</v>
      </c>
      <c r="E429" s="1">
        <v>101</v>
      </c>
      <c r="F429" s="1">
        <v>7</v>
      </c>
      <c r="G429" s="15">
        <v>657.976</v>
      </c>
      <c r="H429" s="15">
        <v>4605.8320000000003</v>
      </c>
      <c r="I429" s="15">
        <v>967.22472000000005</v>
      </c>
      <c r="J429" s="1" t="b">
        <v>0</v>
      </c>
      <c r="K429" s="9" t="s">
        <v>397</v>
      </c>
      <c r="L429" s="1">
        <v>2024</v>
      </c>
      <c r="M429" s="1">
        <v>5</v>
      </c>
      <c r="N429" s="1" t="s">
        <v>16</v>
      </c>
      <c r="O429" s="1">
        <v>22</v>
      </c>
      <c r="P429" t="str">
        <f t="shared" si="7"/>
        <v>night</v>
      </c>
    </row>
    <row r="430" spans="1:16" ht="15.75" customHeight="1" x14ac:dyDescent="0.35">
      <c r="A430" s="1">
        <v>1429</v>
      </c>
      <c r="B430" s="6">
        <v>45243</v>
      </c>
      <c r="C430" s="1">
        <v>201</v>
      </c>
      <c r="D430" s="1">
        <v>305</v>
      </c>
      <c r="E430" s="1">
        <v>102</v>
      </c>
      <c r="F430" s="1">
        <v>5</v>
      </c>
      <c r="G430" s="15">
        <v>64.966000000000008</v>
      </c>
      <c r="H430" s="15">
        <v>324.83000000000004</v>
      </c>
      <c r="I430" s="15">
        <v>81.20750000000001</v>
      </c>
      <c r="J430" s="1" t="b">
        <v>0</v>
      </c>
      <c r="K430" s="9" t="s">
        <v>46</v>
      </c>
      <c r="L430" s="1">
        <v>2023</v>
      </c>
      <c r="M430" s="1">
        <v>11</v>
      </c>
      <c r="N430" s="1" t="s">
        <v>28</v>
      </c>
      <c r="O430" s="1">
        <v>8</v>
      </c>
      <c r="P430" t="str">
        <f t="shared" si="7"/>
        <v>morning</v>
      </c>
    </row>
    <row r="431" spans="1:16" ht="15.75" customHeight="1" x14ac:dyDescent="0.35">
      <c r="A431" s="1">
        <v>1430</v>
      </c>
      <c r="B431" s="6">
        <v>44892</v>
      </c>
      <c r="C431" s="1">
        <v>204</v>
      </c>
      <c r="D431" s="1">
        <v>305</v>
      </c>
      <c r="E431" s="1">
        <v>101</v>
      </c>
      <c r="F431" s="1">
        <v>9</v>
      </c>
      <c r="G431" s="15">
        <v>621.45600000000013</v>
      </c>
      <c r="H431" s="15">
        <v>5593.1040000000012</v>
      </c>
      <c r="I431" s="15">
        <v>1677.9312000000002</v>
      </c>
      <c r="J431" s="1" t="b">
        <v>0</v>
      </c>
      <c r="K431" s="9" t="s">
        <v>398</v>
      </c>
      <c r="L431" s="1">
        <v>2022</v>
      </c>
      <c r="M431" s="1">
        <v>11</v>
      </c>
      <c r="N431" s="1" t="s">
        <v>20</v>
      </c>
      <c r="O431" s="1">
        <v>16</v>
      </c>
      <c r="P431" t="str">
        <f t="shared" si="7"/>
        <v>afternoon</v>
      </c>
    </row>
    <row r="432" spans="1:16" ht="15.75" customHeight="1" x14ac:dyDescent="0.35">
      <c r="A432" s="1">
        <v>1431</v>
      </c>
      <c r="B432" s="6">
        <v>45515</v>
      </c>
      <c r="C432" s="1">
        <v>201</v>
      </c>
      <c r="D432" s="1">
        <v>305</v>
      </c>
      <c r="E432" s="1">
        <v>104</v>
      </c>
      <c r="F432" s="1">
        <v>4</v>
      </c>
      <c r="G432" s="15">
        <v>281.60000000000002</v>
      </c>
      <c r="H432" s="15">
        <v>1126.4000000000001</v>
      </c>
      <c r="I432" s="15">
        <v>168.96</v>
      </c>
      <c r="J432" s="1" t="b">
        <v>1</v>
      </c>
      <c r="K432" s="9" t="s">
        <v>399</v>
      </c>
      <c r="L432" s="1">
        <v>2024</v>
      </c>
      <c r="M432" s="1">
        <v>8</v>
      </c>
      <c r="N432" s="1" t="s">
        <v>20</v>
      </c>
      <c r="O432" s="1">
        <v>5</v>
      </c>
      <c r="P432" t="str">
        <f t="shared" si="7"/>
        <v>morning</v>
      </c>
    </row>
    <row r="433" spans="1:16" ht="15.75" customHeight="1" x14ac:dyDescent="0.35">
      <c r="A433" s="1">
        <v>1432</v>
      </c>
      <c r="B433" s="6">
        <v>44943</v>
      </c>
      <c r="C433" s="1">
        <v>201</v>
      </c>
      <c r="D433" s="1">
        <v>301</v>
      </c>
      <c r="E433" s="1">
        <v>105</v>
      </c>
      <c r="F433" s="1">
        <v>1</v>
      </c>
      <c r="G433" s="15">
        <v>388.74</v>
      </c>
      <c r="H433" s="15">
        <v>388.74</v>
      </c>
      <c r="I433" s="15">
        <v>66.085800000000006</v>
      </c>
      <c r="J433" s="1" t="b">
        <v>1</v>
      </c>
      <c r="K433" s="9" t="s">
        <v>78</v>
      </c>
      <c r="L433" s="1">
        <v>2023</v>
      </c>
      <c r="M433" s="1">
        <v>1</v>
      </c>
      <c r="N433" s="1" t="s">
        <v>31</v>
      </c>
      <c r="O433" s="1">
        <v>6</v>
      </c>
      <c r="P433" t="str">
        <f t="shared" si="7"/>
        <v>morning</v>
      </c>
    </row>
    <row r="434" spans="1:16" ht="15.75" customHeight="1" x14ac:dyDescent="0.35">
      <c r="A434" s="1">
        <v>1433</v>
      </c>
      <c r="B434" s="6">
        <v>45461</v>
      </c>
      <c r="C434" s="1">
        <v>204</v>
      </c>
      <c r="D434" s="1">
        <v>301</v>
      </c>
      <c r="E434" s="1">
        <v>104</v>
      </c>
      <c r="F434" s="1">
        <v>5</v>
      </c>
      <c r="G434" s="15">
        <v>441.58400000000006</v>
      </c>
      <c r="H434" s="15">
        <v>2207.92</v>
      </c>
      <c r="I434" s="15">
        <v>419.50480000000005</v>
      </c>
      <c r="J434" s="1" t="b">
        <v>0</v>
      </c>
      <c r="K434" s="9" t="s">
        <v>346</v>
      </c>
      <c r="L434" s="1">
        <v>2024</v>
      </c>
      <c r="M434" s="1">
        <v>6</v>
      </c>
      <c r="N434" s="1" t="s">
        <v>31</v>
      </c>
      <c r="O434" s="1">
        <v>4</v>
      </c>
      <c r="P434" t="str">
        <f t="shared" si="7"/>
        <v>morning</v>
      </c>
    </row>
    <row r="435" spans="1:16" ht="15.75" customHeight="1" x14ac:dyDescent="0.35">
      <c r="A435" s="1">
        <v>1434</v>
      </c>
      <c r="B435" s="6">
        <v>45244</v>
      </c>
      <c r="C435" s="1">
        <v>202</v>
      </c>
      <c r="D435" s="1">
        <v>303</v>
      </c>
      <c r="E435" s="1">
        <v>105</v>
      </c>
      <c r="F435" s="1">
        <v>8</v>
      </c>
      <c r="G435" s="15">
        <v>347.6</v>
      </c>
      <c r="H435" s="15">
        <v>2780.8</v>
      </c>
      <c r="I435" s="15">
        <v>583.96799999999996</v>
      </c>
      <c r="J435" s="1" t="b">
        <v>0</v>
      </c>
      <c r="K435" s="9" t="s">
        <v>168</v>
      </c>
      <c r="L435" s="1">
        <v>2023</v>
      </c>
      <c r="M435" s="1">
        <v>11</v>
      </c>
      <c r="N435" s="1" t="s">
        <v>31</v>
      </c>
      <c r="O435" s="1">
        <v>16</v>
      </c>
      <c r="P435" t="str">
        <f t="shared" si="7"/>
        <v>afternoon</v>
      </c>
    </row>
    <row r="436" spans="1:16" ht="15.75" customHeight="1" x14ac:dyDescent="0.35">
      <c r="A436" s="1">
        <v>1435</v>
      </c>
      <c r="B436" s="6">
        <v>45031</v>
      </c>
      <c r="C436" s="1">
        <v>204</v>
      </c>
      <c r="D436" s="1">
        <v>302</v>
      </c>
      <c r="E436" s="1">
        <v>104</v>
      </c>
      <c r="F436" s="1">
        <v>3</v>
      </c>
      <c r="G436" s="15">
        <v>411.84000000000003</v>
      </c>
      <c r="H436" s="15">
        <v>1235.52</v>
      </c>
      <c r="I436" s="15">
        <v>308.88</v>
      </c>
      <c r="J436" s="1" t="b">
        <v>0</v>
      </c>
      <c r="K436" s="9" t="s">
        <v>339</v>
      </c>
      <c r="L436" s="1">
        <v>2023</v>
      </c>
      <c r="M436" s="1">
        <v>4</v>
      </c>
      <c r="N436" s="1" t="s">
        <v>22</v>
      </c>
      <c r="O436" s="1">
        <v>21</v>
      </c>
      <c r="P436" t="str">
        <f t="shared" si="7"/>
        <v>night</v>
      </c>
    </row>
    <row r="437" spans="1:16" ht="15.75" customHeight="1" x14ac:dyDescent="0.35">
      <c r="A437" s="1">
        <v>1436</v>
      </c>
      <c r="B437" s="6">
        <v>45403</v>
      </c>
      <c r="C437" s="1">
        <v>201</v>
      </c>
      <c r="D437" s="1">
        <v>303</v>
      </c>
      <c r="E437" s="1">
        <v>104</v>
      </c>
      <c r="F437" s="1">
        <v>10</v>
      </c>
      <c r="G437" s="15">
        <v>213.81800000000001</v>
      </c>
      <c r="H437" s="15">
        <v>2138.1800000000003</v>
      </c>
      <c r="I437" s="15">
        <v>641.45400000000006</v>
      </c>
      <c r="J437" s="1" t="b">
        <v>0</v>
      </c>
      <c r="K437" s="9" t="s">
        <v>400</v>
      </c>
      <c r="L437" s="1">
        <v>2024</v>
      </c>
      <c r="M437" s="1">
        <v>4</v>
      </c>
      <c r="N437" s="1" t="s">
        <v>20</v>
      </c>
      <c r="O437" s="1">
        <v>16</v>
      </c>
      <c r="P437" t="str">
        <f t="shared" si="7"/>
        <v>afternoon</v>
      </c>
    </row>
    <row r="438" spans="1:16" ht="15.75" customHeight="1" x14ac:dyDescent="0.35">
      <c r="A438" s="1">
        <v>1437</v>
      </c>
      <c r="B438" s="6">
        <v>44900</v>
      </c>
      <c r="C438" s="1">
        <v>202</v>
      </c>
      <c r="D438" s="1">
        <v>305</v>
      </c>
      <c r="E438" s="1">
        <v>103</v>
      </c>
      <c r="F438" s="1">
        <v>3</v>
      </c>
      <c r="G438" s="15">
        <v>97.768000000000001</v>
      </c>
      <c r="H438" s="15">
        <v>293.30399999999997</v>
      </c>
      <c r="I438" s="15">
        <v>43.995599999999996</v>
      </c>
      <c r="J438" s="1" t="b">
        <v>0</v>
      </c>
      <c r="K438" s="9" t="s">
        <v>401</v>
      </c>
      <c r="L438" s="1">
        <v>2022</v>
      </c>
      <c r="M438" s="1">
        <v>12</v>
      </c>
      <c r="N438" s="1" t="s">
        <v>28</v>
      </c>
      <c r="O438" s="1">
        <v>1</v>
      </c>
      <c r="P438" t="str">
        <f t="shared" si="7"/>
        <v>morning</v>
      </c>
    </row>
    <row r="439" spans="1:16" ht="15.75" customHeight="1" x14ac:dyDescent="0.35">
      <c r="A439" s="1">
        <v>1438</v>
      </c>
      <c r="B439" s="6">
        <v>45443</v>
      </c>
      <c r="C439" s="1">
        <v>203</v>
      </c>
      <c r="D439" s="1">
        <v>305</v>
      </c>
      <c r="E439" s="1">
        <v>102</v>
      </c>
      <c r="F439" s="1">
        <v>5</v>
      </c>
      <c r="G439" s="15">
        <v>181.126</v>
      </c>
      <c r="H439" s="15">
        <v>905.63</v>
      </c>
      <c r="I439" s="15">
        <v>153.9571</v>
      </c>
      <c r="J439" s="1" t="b">
        <v>0</v>
      </c>
      <c r="K439" s="9" t="s">
        <v>402</v>
      </c>
      <c r="L439" s="1">
        <v>2024</v>
      </c>
      <c r="M439" s="1">
        <v>5</v>
      </c>
      <c r="N439" s="1" t="s">
        <v>26</v>
      </c>
      <c r="O439" s="1">
        <v>17</v>
      </c>
      <c r="P439" t="str">
        <f t="shared" si="7"/>
        <v>afternoon</v>
      </c>
    </row>
    <row r="440" spans="1:16" ht="15.75" customHeight="1" x14ac:dyDescent="0.35">
      <c r="A440" s="1">
        <v>1439</v>
      </c>
      <c r="B440" s="6">
        <v>44861</v>
      </c>
      <c r="C440" s="1">
        <v>201</v>
      </c>
      <c r="D440" s="1">
        <v>303</v>
      </c>
      <c r="E440" s="1">
        <v>105</v>
      </c>
      <c r="F440" s="1">
        <v>2</v>
      </c>
      <c r="G440" s="15">
        <v>311.52000000000004</v>
      </c>
      <c r="H440" s="15">
        <v>623.04000000000008</v>
      </c>
      <c r="I440" s="15">
        <v>118.37760000000002</v>
      </c>
      <c r="J440" s="1" t="b">
        <v>0</v>
      </c>
      <c r="K440" s="9" t="s">
        <v>403</v>
      </c>
      <c r="L440" s="1">
        <v>2022</v>
      </c>
      <c r="M440" s="1">
        <v>10</v>
      </c>
      <c r="N440" s="1" t="s">
        <v>16</v>
      </c>
      <c r="O440" s="1">
        <v>13</v>
      </c>
      <c r="P440" t="str">
        <f t="shared" si="7"/>
        <v>afternoon</v>
      </c>
    </row>
    <row r="441" spans="1:16" ht="15.75" customHeight="1" x14ac:dyDescent="0.35">
      <c r="A441" s="1">
        <v>1440</v>
      </c>
      <c r="B441" s="6">
        <v>45249</v>
      </c>
      <c r="C441" s="1">
        <v>203</v>
      </c>
      <c r="D441" s="1">
        <v>302</v>
      </c>
      <c r="E441" s="1">
        <v>101</v>
      </c>
      <c r="F441" s="1">
        <v>7</v>
      </c>
      <c r="G441" s="15">
        <v>611.13800000000015</v>
      </c>
      <c r="H441" s="15">
        <v>4277.9660000000013</v>
      </c>
      <c r="I441" s="15">
        <v>898.37286000000029</v>
      </c>
      <c r="J441" s="1" t="b">
        <v>0</v>
      </c>
      <c r="K441" s="9" t="s">
        <v>404</v>
      </c>
      <c r="L441" s="1">
        <v>2023</v>
      </c>
      <c r="M441" s="1">
        <v>11</v>
      </c>
      <c r="N441" s="1" t="s">
        <v>20</v>
      </c>
      <c r="O441" s="1">
        <v>9</v>
      </c>
      <c r="P441" t="str">
        <f t="shared" si="7"/>
        <v>morning</v>
      </c>
    </row>
    <row r="442" spans="1:16" ht="15.75" customHeight="1" x14ac:dyDescent="0.35">
      <c r="A442" s="1">
        <v>1441</v>
      </c>
      <c r="B442" s="6">
        <v>45473</v>
      </c>
      <c r="C442" s="1">
        <v>205</v>
      </c>
      <c r="D442" s="1">
        <v>305</v>
      </c>
      <c r="E442" s="1">
        <v>104</v>
      </c>
      <c r="F442" s="1">
        <v>4</v>
      </c>
      <c r="G442" s="15">
        <v>234.05800000000002</v>
      </c>
      <c r="H442" s="15">
        <v>936.23200000000008</v>
      </c>
      <c r="I442" s="15">
        <v>234.05800000000002</v>
      </c>
      <c r="J442" s="1" t="b">
        <v>0</v>
      </c>
      <c r="K442" s="9" t="s">
        <v>405</v>
      </c>
      <c r="L442" s="1">
        <v>2024</v>
      </c>
      <c r="M442" s="1">
        <v>6</v>
      </c>
      <c r="N442" s="1" t="s">
        <v>20</v>
      </c>
      <c r="O442" s="1">
        <v>0</v>
      </c>
      <c r="P442" t="str">
        <f t="shared" si="7"/>
        <v>morning</v>
      </c>
    </row>
    <row r="443" spans="1:16" ht="15.75" customHeight="1" x14ac:dyDescent="0.35">
      <c r="A443" s="1">
        <v>1442</v>
      </c>
      <c r="B443" s="6">
        <v>45555</v>
      </c>
      <c r="C443" s="1">
        <v>202</v>
      </c>
      <c r="D443" s="1">
        <v>303</v>
      </c>
      <c r="E443" s="1">
        <v>101</v>
      </c>
      <c r="F443" s="1">
        <v>4</v>
      </c>
      <c r="G443" s="15">
        <v>428.67</v>
      </c>
      <c r="H443" s="15">
        <v>1714.68</v>
      </c>
      <c r="I443" s="15">
        <v>514.404</v>
      </c>
      <c r="J443" s="1" t="b">
        <v>0</v>
      </c>
      <c r="K443" s="9" t="s">
        <v>126</v>
      </c>
      <c r="L443" s="1">
        <v>2024</v>
      </c>
      <c r="M443" s="1">
        <v>9</v>
      </c>
      <c r="N443" s="1" t="s">
        <v>26</v>
      </c>
      <c r="O443" s="1">
        <v>15</v>
      </c>
      <c r="P443" t="str">
        <f t="shared" si="7"/>
        <v>afternoon</v>
      </c>
    </row>
    <row r="444" spans="1:16" ht="15.75" customHeight="1" x14ac:dyDescent="0.35">
      <c r="A444" s="1">
        <v>1443</v>
      </c>
      <c r="B444" s="6">
        <v>45466</v>
      </c>
      <c r="C444" s="1">
        <v>203</v>
      </c>
      <c r="D444" s="1">
        <v>304</v>
      </c>
      <c r="E444" s="1">
        <v>102</v>
      </c>
      <c r="F444" s="1">
        <v>6</v>
      </c>
      <c r="G444" s="15">
        <v>397.82600000000008</v>
      </c>
      <c r="H444" s="15">
        <v>2386.9560000000006</v>
      </c>
      <c r="I444" s="15">
        <v>358.04340000000008</v>
      </c>
      <c r="J444" s="1" t="b">
        <v>0</v>
      </c>
      <c r="K444" s="9" t="s">
        <v>115</v>
      </c>
      <c r="L444" s="1">
        <v>2024</v>
      </c>
      <c r="M444" s="1">
        <v>6</v>
      </c>
      <c r="N444" s="1" t="s">
        <v>20</v>
      </c>
      <c r="O444" s="1">
        <v>20</v>
      </c>
      <c r="P444" t="str">
        <f t="shared" si="7"/>
        <v>evening</v>
      </c>
    </row>
    <row r="445" spans="1:16" ht="15.75" customHeight="1" x14ac:dyDescent="0.35">
      <c r="A445" s="1">
        <v>1444</v>
      </c>
      <c r="B445" s="6">
        <v>44931</v>
      </c>
      <c r="C445" s="1">
        <v>202</v>
      </c>
      <c r="D445" s="1">
        <v>302</v>
      </c>
      <c r="E445" s="1">
        <v>104</v>
      </c>
      <c r="F445" s="1">
        <v>3</v>
      </c>
      <c r="G445" s="15">
        <v>325.29200000000003</v>
      </c>
      <c r="H445" s="15">
        <v>975.87600000000009</v>
      </c>
      <c r="I445" s="15">
        <v>165.89892000000003</v>
      </c>
      <c r="J445" s="1" t="b">
        <v>1</v>
      </c>
      <c r="K445" s="9" t="s">
        <v>406</v>
      </c>
      <c r="L445" s="1">
        <v>2023</v>
      </c>
      <c r="M445" s="1">
        <v>1</v>
      </c>
      <c r="N445" s="1" t="s">
        <v>16</v>
      </c>
      <c r="O445" s="1">
        <v>12</v>
      </c>
      <c r="P445" t="str">
        <f t="shared" si="7"/>
        <v>afternoon</v>
      </c>
    </row>
    <row r="446" spans="1:16" ht="15.75" customHeight="1" x14ac:dyDescent="0.35">
      <c r="A446" s="1">
        <v>1445</v>
      </c>
      <c r="B446" s="6">
        <v>45028</v>
      </c>
      <c r="C446" s="1">
        <v>203</v>
      </c>
      <c r="D446" s="1">
        <v>305</v>
      </c>
      <c r="E446" s="1">
        <v>105</v>
      </c>
      <c r="F446" s="1">
        <v>2</v>
      </c>
      <c r="G446" s="15">
        <v>166.078</v>
      </c>
      <c r="H446" s="15">
        <v>332.15600000000001</v>
      </c>
      <c r="I446" s="15">
        <v>63.109639999999999</v>
      </c>
      <c r="J446" s="1" t="b">
        <v>0</v>
      </c>
      <c r="K446" s="9" t="s">
        <v>203</v>
      </c>
      <c r="L446" s="1">
        <v>2023</v>
      </c>
      <c r="M446" s="1">
        <v>4</v>
      </c>
      <c r="N446" s="1" t="s">
        <v>18</v>
      </c>
      <c r="O446" s="1">
        <v>7</v>
      </c>
      <c r="P446" t="str">
        <f t="shared" si="7"/>
        <v>morning</v>
      </c>
    </row>
    <row r="447" spans="1:16" ht="15.75" customHeight="1" x14ac:dyDescent="0.35">
      <c r="A447" s="1">
        <v>1446</v>
      </c>
      <c r="B447" s="6">
        <v>45396</v>
      </c>
      <c r="C447" s="1">
        <v>204</v>
      </c>
      <c r="D447" s="1">
        <v>301</v>
      </c>
      <c r="E447" s="1">
        <v>102</v>
      </c>
      <c r="F447" s="1">
        <v>6</v>
      </c>
      <c r="G447" s="15">
        <v>495.41800000000006</v>
      </c>
      <c r="H447" s="15">
        <v>2972.5080000000003</v>
      </c>
      <c r="I447" s="15">
        <v>624.22667999999999</v>
      </c>
      <c r="J447" s="1" t="b">
        <v>0</v>
      </c>
      <c r="K447" s="9" t="s">
        <v>407</v>
      </c>
      <c r="L447" s="1">
        <v>2024</v>
      </c>
      <c r="M447" s="1">
        <v>4</v>
      </c>
      <c r="N447" s="1" t="s">
        <v>20</v>
      </c>
      <c r="O447" s="1">
        <v>23</v>
      </c>
      <c r="P447" t="str">
        <f t="shared" si="7"/>
        <v>night</v>
      </c>
    </row>
    <row r="448" spans="1:16" ht="15.75" customHeight="1" x14ac:dyDescent="0.35">
      <c r="A448" s="1">
        <v>1447</v>
      </c>
      <c r="B448" s="6">
        <v>45141</v>
      </c>
      <c r="C448" s="1">
        <v>203</v>
      </c>
      <c r="D448" s="1">
        <v>302</v>
      </c>
      <c r="E448" s="1">
        <v>101</v>
      </c>
      <c r="F448" s="1">
        <v>10</v>
      </c>
      <c r="G448" s="15">
        <v>198.55</v>
      </c>
      <c r="H448" s="15">
        <v>1985.5</v>
      </c>
      <c r="I448" s="15">
        <v>496.375</v>
      </c>
      <c r="J448" s="1" t="b">
        <v>0</v>
      </c>
      <c r="K448" s="9" t="s">
        <v>100</v>
      </c>
      <c r="L448" s="1">
        <v>2023</v>
      </c>
      <c r="M448" s="1">
        <v>8</v>
      </c>
      <c r="N448" s="1" t="s">
        <v>16</v>
      </c>
      <c r="O448" s="1">
        <v>7</v>
      </c>
      <c r="P448" t="str">
        <f t="shared" si="7"/>
        <v>morning</v>
      </c>
    </row>
    <row r="449" spans="1:16" ht="15.75" customHeight="1" x14ac:dyDescent="0.35">
      <c r="A449" s="1">
        <v>1448</v>
      </c>
      <c r="B449" s="6">
        <v>45491</v>
      </c>
      <c r="C449" s="1">
        <v>202</v>
      </c>
      <c r="D449" s="1">
        <v>304</v>
      </c>
      <c r="E449" s="1">
        <v>103</v>
      </c>
      <c r="F449" s="1">
        <v>10</v>
      </c>
      <c r="G449" s="15">
        <v>356.92800000000005</v>
      </c>
      <c r="H449" s="15">
        <v>3569.2800000000007</v>
      </c>
      <c r="I449" s="15">
        <v>1070.7840000000001</v>
      </c>
      <c r="J449" s="1" t="b">
        <v>0</v>
      </c>
      <c r="K449" s="9" t="s">
        <v>408</v>
      </c>
      <c r="L449" s="1">
        <v>2024</v>
      </c>
      <c r="M449" s="1">
        <v>7</v>
      </c>
      <c r="N449" s="1" t="s">
        <v>16</v>
      </c>
      <c r="O449" s="1">
        <v>8</v>
      </c>
      <c r="P449" t="str">
        <f t="shared" si="7"/>
        <v>morning</v>
      </c>
    </row>
    <row r="450" spans="1:16" ht="15.75" customHeight="1" x14ac:dyDescent="0.35">
      <c r="A450" s="1">
        <v>1449</v>
      </c>
      <c r="B450" s="6">
        <v>45184</v>
      </c>
      <c r="C450" s="1">
        <v>204</v>
      </c>
      <c r="D450" s="1">
        <v>304</v>
      </c>
      <c r="E450" s="1">
        <v>101</v>
      </c>
      <c r="F450" s="1">
        <v>6</v>
      </c>
      <c r="G450" s="15">
        <v>154.39600000000002</v>
      </c>
      <c r="H450" s="15">
        <v>926.37600000000009</v>
      </c>
      <c r="I450" s="15">
        <v>138.9564</v>
      </c>
      <c r="J450" s="1" t="b">
        <v>0</v>
      </c>
      <c r="K450" s="9" t="s">
        <v>409</v>
      </c>
      <c r="L450" s="1">
        <v>2023</v>
      </c>
      <c r="M450" s="1">
        <v>9</v>
      </c>
      <c r="N450" s="1" t="s">
        <v>26</v>
      </c>
      <c r="O450" s="1">
        <v>17</v>
      </c>
      <c r="P450" t="str">
        <f t="shared" si="7"/>
        <v>afternoon</v>
      </c>
    </row>
    <row r="451" spans="1:16" ht="15.75" customHeight="1" x14ac:dyDescent="0.35">
      <c r="A451" s="1">
        <v>1450</v>
      </c>
      <c r="B451" s="6">
        <v>45016</v>
      </c>
      <c r="C451" s="1">
        <v>201</v>
      </c>
      <c r="D451" s="1">
        <v>302</v>
      </c>
      <c r="E451" s="1">
        <v>104</v>
      </c>
      <c r="F451" s="1">
        <v>6</v>
      </c>
      <c r="G451" s="15">
        <v>458.85400000000004</v>
      </c>
      <c r="H451" s="15">
        <v>2753.1240000000003</v>
      </c>
      <c r="I451" s="15">
        <v>468.03108000000009</v>
      </c>
      <c r="J451" s="1" t="b">
        <v>0</v>
      </c>
      <c r="K451" s="9" t="s">
        <v>223</v>
      </c>
      <c r="L451" s="1">
        <v>2023</v>
      </c>
      <c r="M451" s="1">
        <v>3</v>
      </c>
      <c r="N451" s="1" t="s">
        <v>26</v>
      </c>
      <c r="O451" s="1">
        <v>20</v>
      </c>
      <c r="P451" t="str">
        <f t="shared" si="7"/>
        <v>evening</v>
      </c>
    </row>
    <row r="452" spans="1:16" ht="15.75" customHeight="1" x14ac:dyDescent="0.35">
      <c r="A452" s="1">
        <v>1451</v>
      </c>
      <c r="B452" s="6">
        <v>45209</v>
      </c>
      <c r="C452" s="1">
        <v>202</v>
      </c>
      <c r="D452" s="1">
        <v>304</v>
      </c>
      <c r="E452" s="1">
        <v>101</v>
      </c>
      <c r="F452" s="1">
        <v>10</v>
      </c>
      <c r="G452" s="15">
        <v>103.114</v>
      </c>
      <c r="H452" s="15">
        <v>1031.1400000000001</v>
      </c>
      <c r="I452" s="15">
        <v>195.91660000000002</v>
      </c>
      <c r="J452" s="1" t="b">
        <v>0</v>
      </c>
      <c r="K452" s="9" t="s">
        <v>410</v>
      </c>
      <c r="L452" s="1">
        <v>2023</v>
      </c>
      <c r="M452" s="1">
        <v>10</v>
      </c>
      <c r="N452" s="1" t="s">
        <v>31</v>
      </c>
      <c r="O452" s="1">
        <v>15</v>
      </c>
      <c r="P452" t="str">
        <f t="shared" si="7"/>
        <v>afternoon</v>
      </c>
    </row>
    <row r="453" spans="1:16" ht="15.75" customHeight="1" x14ac:dyDescent="0.35">
      <c r="A453" s="1">
        <v>1452</v>
      </c>
      <c r="B453" s="6">
        <v>45552</v>
      </c>
      <c r="C453" s="1">
        <v>205</v>
      </c>
      <c r="D453" s="1">
        <v>305</v>
      </c>
      <c r="E453" s="1">
        <v>104</v>
      </c>
      <c r="F453" s="1">
        <v>6</v>
      </c>
      <c r="G453" s="15">
        <v>481.42600000000004</v>
      </c>
      <c r="H453" s="15">
        <v>2888.5560000000005</v>
      </c>
      <c r="I453" s="15">
        <v>606.59676000000013</v>
      </c>
      <c r="J453" s="1" t="b">
        <v>0</v>
      </c>
      <c r="K453" s="9" t="s">
        <v>411</v>
      </c>
      <c r="L453" s="1">
        <v>2024</v>
      </c>
      <c r="M453" s="1">
        <v>9</v>
      </c>
      <c r="N453" s="1" t="s">
        <v>31</v>
      </c>
      <c r="O453" s="1">
        <v>1</v>
      </c>
      <c r="P453" t="str">
        <f t="shared" si="7"/>
        <v>morning</v>
      </c>
    </row>
    <row r="454" spans="1:16" ht="15.75" customHeight="1" x14ac:dyDescent="0.35">
      <c r="A454" s="1">
        <v>1453</v>
      </c>
      <c r="B454" s="6">
        <v>45156</v>
      </c>
      <c r="C454" s="1">
        <v>204</v>
      </c>
      <c r="D454" s="1">
        <v>302</v>
      </c>
      <c r="E454" s="1">
        <v>101</v>
      </c>
      <c r="F454" s="1">
        <v>1</v>
      </c>
      <c r="G454" s="15">
        <v>65.362000000000009</v>
      </c>
      <c r="H454" s="15">
        <v>65.362000000000009</v>
      </c>
      <c r="I454" s="15">
        <v>16.340500000000002</v>
      </c>
      <c r="J454" s="1" t="b">
        <v>0</v>
      </c>
      <c r="K454" s="9" t="s">
        <v>412</v>
      </c>
      <c r="L454" s="1">
        <v>2023</v>
      </c>
      <c r="M454" s="1">
        <v>8</v>
      </c>
      <c r="N454" s="1" t="s">
        <v>26</v>
      </c>
      <c r="O454" s="1">
        <v>10</v>
      </c>
      <c r="P454" t="str">
        <f t="shared" si="7"/>
        <v>morning</v>
      </c>
    </row>
    <row r="455" spans="1:16" ht="15.75" customHeight="1" x14ac:dyDescent="0.35">
      <c r="A455" s="1">
        <v>1454</v>
      </c>
      <c r="B455" s="6">
        <v>44995</v>
      </c>
      <c r="C455" s="1">
        <v>201</v>
      </c>
      <c r="D455" s="1">
        <v>305</v>
      </c>
      <c r="E455" s="1">
        <v>103</v>
      </c>
      <c r="F455" s="1">
        <v>8</v>
      </c>
      <c r="G455" s="15">
        <v>241.16400000000002</v>
      </c>
      <c r="H455" s="15">
        <v>1929.3120000000001</v>
      </c>
      <c r="I455" s="15">
        <v>578.79359999999997</v>
      </c>
      <c r="J455" s="1" t="b">
        <v>0</v>
      </c>
      <c r="K455" s="9" t="s">
        <v>413</v>
      </c>
      <c r="L455" s="1">
        <v>2023</v>
      </c>
      <c r="M455" s="1">
        <v>3</v>
      </c>
      <c r="N455" s="1" t="s">
        <v>26</v>
      </c>
      <c r="O455" s="1">
        <v>15</v>
      </c>
      <c r="P455" t="str">
        <f t="shared" si="7"/>
        <v>afternoon</v>
      </c>
    </row>
    <row r="456" spans="1:16" ht="15.75" customHeight="1" x14ac:dyDescent="0.35">
      <c r="A456" s="1">
        <v>1455</v>
      </c>
      <c r="B456" s="6">
        <v>45399</v>
      </c>
      <c r="C456" s="1">
        <v>203</v>
      </c>
      <c r="D456" s="1">
        <v>303</v>
      </c>
      <c r="E456" s="1">
        <v>102</v>
      </c>
      <c r="F456" s="1">
        <v>3</v>
      </c>
      <c r="G456" s="15">
        <v>280.08200000000005</v>
      </c>
      <c r="H456" s="15">
        <v>840.24600000000009</v>
      </c>
      <c r="I456" s="15">
        <v>126.0369</v>
      </c>
      <c r="J456" s="1" t="b">
        <v>1</v>
      </c>
      <c r="K456" s="9" t="s">
        <v>261</v>
      </c>
      <c r="L456" s="1">
        <v>2024</v>
      </c>
      <c r="M456" s="1">
        <v>4</v>
      </c>
      <c r="N456" s="1" t="s">
        <v>18</v>
      </c>
      <c r="O456" s="1">
        <v>6</v>
      </c>
      <c r="P456" t="str">
        <f t="shared" si="7"/>
        <v>morning</v>
      </c>
    </row>
    <row r="457" spans="1:16" ht="15.75" customHeight="1" x14ac:dyDescent="0.35">
      <c r="A457" s="1">
        <v>1456</v>
      </c>
      <c r="B457" s="6">
        <v>45302</v>
      </c>
      <c r="C457" s="1">
        <v>205</v>
      </c>
      <c r="D457" s="1">
        <v>305</v>
      </c>
      <c r="E457" s="1">
        <v>102</v>
      </c>
      <c r="F457" s="1">
        <v>5</v>
      </c>
      <c r="G457" s="15">
        <v>209.59399999999999</v>
      </c>
      <c r="H457" s="15">
        <v>1047.97</v>
      </c>
      <c r="I457" s="15">
        <v>178.15490000000003</v>
      </c>
      <c r="J457" s="1" t="b">
        <v>0</v>
      </c>
      <c r="K457" s="9" t="s">
        <v>105</v>
      </c>
      <c r="L457" s="1">
        <v>2024</v>
      </c>
      <c r="M457" s="1">
        <v>1</v>
      </c>
      <c r="N457" s="1" t="s">
        <v>16</v>
      </c>
      <c r="O457" s="1">
        <v>20</v>
      </c>
      <c r="P457" t="str">
        <f t="shared" si="7"/>
        <v>evening</v>
      </c>
    </row>
    <row r="458" spans="1:16" ht="15.75" customHeight="1" x14ac:dyDescent="0.35">
      <c r="A458" s="1">
        <v>1457</v>
      </c>
      <c r="B458" s="6">
        <v>44980</v>
      </c>
      <c r="C458" s="1">
        <v>202</v>
      </c>
      <c r="D458" s="1">
        <v>305</v>
      </c>
      <c r="E458" s="1">
        <v>104</v>
      </c>
      <c r="F458" s="1">
        <v>5</v>
      </c>
      <c r="G458" s="15">
        <v>564.08000000000004</v>
      </c>
      <c r="H458" s="15">
        <v>2820.4</v>
      </c>
      <c r="I458" s="15">
        <v>535.87599999999998</v>
      </c>
      <c r="J458" s="1" t="b">
        <v>0</v>
      </c>
      <c r="K458" s="9" t="s">
        <v>113</v>
      </c>
      <c r="L458" s="1">
        <v>2023</v>
      </c>
      <c r="M458" s="1">
        <v>2</v>
      </c>
      <c r="N458" s="1" t="s">
        <v>16</v>
      </c>
      <c r="O458" s="1">
        <v>15</v>
      </c>
      <c r="P458" t="str">
        <f t="shared" si="7"/>
        <v>afternoon</v>
      </c>
    </row>
    <row r="459" spans="1:16" ht="15.75" customHeight="1" x14ac:dyDescent="0.35">
      <c r="A459" s="1">
        <v>1458</v>
      </c>
      <c r="B459" s="6">
        <v>45439</v>
      </c>
      <c r="C459" s="1">
        <v>204</v>
      </c>
      <c r="D459" s="1">
        <v>302</v>
      </c>
      <c r="E459" s="1">
        <v>103</v>
      </c>
      <c r="F459" s="1">
        <v>8</v>
      </c>
      <c r="G459" s="15">
        <v>131.29600000000002</v>
      </c>
      <c r="H459" s="15">
        <v>1050.3680000000002</v>
      </c>
      <c r="I459" s="15">
        <v>220.57728000000003</v>
      </c>
      <c r="J459" s="1" t="b">
        <v>1</v>
      </c>
      <c r="K459" s="9" t="s">
        <v>216</v>
      </c>
      <c r="L459" s="1">
        <v>2024</v>
      </c>
      <c r="M459" s="1">
        <v>5</v>
      </c>
      <c r="N459" s="1" t="s">
        <v>28</v>
      </c>
      <c r="O459" s="1">
        <v>2</v>
      </c>
      <c r="P459" t="str">
        <f t="shared" ref="P459:P522" si="8">IF(O459 &lt; 12, "morning", IF(O459 &lt; 18, "afternoon", IF(O459 &lt; 21, "evening", "night")))</f>
        <v>morning</v>
      </c>
    </row>
    <row r="460" spans="1:16" ht="15.75" customHeight="1" x14ac:dyDescent="0.35">
      <c r="A460" s="1">
        <v>1459</v>
      </c>
      <c r="B460" s="6">
        <v>45515</v>
      </c>
      <c r="C460" s="1">
        <v>204</v>
      </c>
      <c r="D460" s="1">
        <v>304</v>
      </c>
      <c r="E460" s="1">
        <v>101</v>
      </c>
      <c r="F460" s="1">
        <v>4</v>
      </c>
      <c r="G460" s="15">
        <v>326.54600000000005</v>
      </c>
      <c r="H460" s="15">
        <v>1306.1840000000002</v>
      </c>
      <c r="I460" s="15">
        <v>326.54600000000005</v>
      </c>
      <c r="J460" s="1" t="b">
        <v>0</v>
      </c>
      <c r="K460" s="9" t="s">
        <v>280</v>
      </c>
      <c r="L460" s="1">
        <v>2024</v>
      </c>
      <c r="M460" s="1">
        <v>8</v>
      </c>
      <c r="N460" s="1" t="s">
        <v>20</v>
      </c>
      <c r="O460" s="1">
        <v>8</v>
      </c>
      <c r="P460" t="str">
        <f t="shared" si="8"/>
        <v>morning</v>
      </c>
    </row>
    <row r="461" spans="1:16" ht="15.75" customHeight="1" x14ac:dyDescent="0.35">
      <c r="A461" s="1">
        <v>1460</v>
      </c>
      <c r="B461" s="6">
        <v>45486</v>
      </c>
      <c r="C461" s="1">
        <v>204</v>
      </c>
      <c r="D461" s="1">
        <v>303</v>
      </c>
      <c r="E461" s="1">
        <v>101</v>
      </c>
      <c r="F461" s="1">
        <v>9</v>
      </c>
      <c r="G461" s="15">
        <v>263.64800000000002</v>
      </c>
      <c r="H461" s="15">
        <v>2372.8320000000003</v>
      </c>
      <c r="I461" s="15">
        <v>711.84960000000012</v>
      </c>
      <c r="J461" s="1" t="b">
        <v>1</v>
      </c>
      <c r="K461" s="9" t="s">
        <v>414</v>
      </c>
      <c r="L461" s="1">
        <v>2024</v>
      </c>
      <c r="M461" s="1">
        <v>7</v>
      </c>
      <c r="N461" s="1" t="s">
        <v>22</v>
      </c>
      <c r="O461" s="1">
        <v>8</v>
      </c>
      <c r="P461" t="str">
        <f t="shared" si="8"/>
        <v>morning</v>
      </c>
    </row>
    <row r="462" spans="1:16" ht="15.75" customHeight="1" x14ac:dyDescent="0.35">
      <c r="A462" s="1">
        <v>1461</v>
      </c>
      <c r="B462" s="6">
        <v>45525</v>
      </c>
      <c r="C462" s="1">
        <v>204</v>
      </c>
      <c r="D462" s="1">
        <v>303</v>
      </c>
      <c r="E462" s="1">
        <v>101</v>
      </c>
      <c r="F462" s="1">
        <v>10</v>
      </c>
      <c r="G462" s="15">
        <v>295.63600000000002</v>
      </c>
      <c r="H462" s="15">
        <v>2956.36</v>
      </c>
      <c r="I462" s="15">
        <v>443.45400000000001</v>
      </c>
      <c r="J462" s="1" t="b">
        <v>1</v>
      </c>
      <c r="K462" s="9" t="s">
        <v>415</v>
      </c>
      <c r="L462" s="1">
        <v>2024</v>
      </c>
      <c r="M462" s="1">
        <v>8</v>
      </c>
      <c r="N462" s="1" t="s">
        <v>18</v>
      </c>
      <c r="O462" s="1">
        <v>11</v>
      </c>
      <c r="P462" t="str">
        <f t="shared" si="8"/>
        <v>morning</v>
      </c>
    </row>
    <row r="463" spans="1:16" ht="15.75" customHeight="1" x14ac:dyDescent="0.35">
      <c r="A463" s="1">
        <v>1462</v>
      </c>
      <c r="B463" s="6">
        <v>44990</v>
      </c>
      <c r="C463" s="1">
        <v>201</v>
      </c>
      <c r="D463" s="1">
        <v>303</v>
      </c>
      <c r="E463" s="1">
        <v>105</v>
      </c>
      <c r="F463" s="1">
        <v>7</v>
      </c>
      <c r="G463" s="15">
        <v>93.896000000000001</v>
      </c>
      <c r="H463" s="15">
        <v>657.27200000000005</v>
      </c>
      <c r="I463" s="15">
        <v>111.73624000000001</v>
      </c>
      <c r="J463" s="1" t="b">
        <v>0</v>
      </c>
      <c r="K463" s="9" t="s">
        <v>416</v>
      </c>
      <c r="L463" s="1">
        <v>2023</v>
      </c>
      <c r="M463" s="1">
        <v>3</v>
      </c>
      <c r="N463" s="1" t="s">
        <v>20</v>
      </c>
      <c r="O463" s="1">
        <v>20</v>
      </c>
      <c r="P463" t="str">
        <f t="shared" si="8"/>
        <v>evening</v>
      </c>
    </row>
    <row r="464" spans="1:16" ht="15.75" customHeight="1" x14ac:dyDescent="0.35">
      <c r="A464" s="1">
        <v>1463</v>
      </c>
      <c r="B464" s="6">
        <v>45438</v>
      </c>
      <c r="C464" s="1">
        <v>203</v>
      </c>
      <c r="D464" s="1">
        <v>301</v>
      </c>
      <c r="E464" s="1">
        <v>103</v>
      </c>
      <c r="F464" s="1">
        <v>8</v>
      </c>
      <c r="G464" s="15">
        <v>494.34000000000003</v>
      </c>
      <c r="H464" s="15">
        <v>3954.7200000000003</v>
      </c>
      <c r="I464" s="15">
        <v>751.3968000000001</v>
      </c>
      <c r="J464" s="1" t="b">
        <v>0</v>
      </c>
      <c r="K464" s="9" t="s">
        <v>114</v>
      </c>
      <c r="L464" s="1">
        <v>2024</v>
      </c>
      <c r="M464" s="1">
        <v>5</v>
      </c>
      <c r="N464" s="1" t="s">
        <v>20</v>
      </c>
      <c r="O464" s="1">
        <v>12</v>
      </c>
      <c r="P464" t="str">
        <f t="shared" si="8"/>
        <v>afternoon</v>
      </c>
    </row>
    <row r="465" spans="1:16" ht="15.75" customHeight="1" x14ac:dyDescent="0.35">
      <c r="A465" s="1">
        <v>1464</v>
      </c>
      <c r="B465" s="6">
        <v>45010</v>
      </c>
      <c r="C465" s="1">
        <v>202</v>
      </c>
      <c r="D465" s="1">
        <v>304</v>
      </c>
      <c r="E465" s="1">
        <v>103</v>
      </c>
      <c r="F465" s="1">
        <v>2</v>
      </c>
      <c r="G465" s="15">
        <v>395.40600000000001</v>
      </c>
      <c r="H465" s="15">
        <v>790.81200000000001</v>
      </c>
      <c r="I465" s="15">
        <v>166.07051999999999</v>
      </c>
      <c r="J465" s="1" t="b">
        <v>0</v>
      </c>
      <c r="K465" s="9" t="s">
        <v>417</v>
      </c>
      <c r="L465" s="1">
        <v>2023</v>
      </c>
      <c r="M465" s="1">
        <v>3</v>
      </c>
      <c r="N465" s="1" t="s">
        <v>22</v>
      </c>
      <c r="O465" s="1">
        <v>23</v>
      </c>
      <c r="P465" t="str">
        <f t="shared" si="8"/>
        <v>night</v>
      </c>
    </row>
    <row r="466" spans="1:16" ht="15.75" customHeight="1" x14ac:dyDescent="0.35">
      <c r="A466" s="1">
        <v>1465</v>
      </c>
      <c r="B466" s="6">
        <v>45064</v>
      </c>
      <c r="C466" s="1">
        <v>205</v>
      </c>
      <c r="D466" s="1">
        <v>303</v>
      </c>
      <c r="E466" s="1">
        <v>104</v>
      </c>
      <c r="F466" s="1">
        <v>3</v>
      </c>
      <c r="G466" s="15">
        <v>207.834</v>
      </c>
      <c r="H466" s="15">
        <v>623.50199999999995</v>
      </c>
      <c r="I466" s="15">
        <v>155.87549999999999</v>
      </c>
      <c r="J466" s="1" t="b">
        <v>0</v>
      </c>
      <c r="K466" s="9" t="s">
        <v>418</v>
      </c>
      <c r="L466" s="1">
        <v>2023</v>
      </c>
      <c r="M466" s="1">
        <v>5</v>
      </c>
      <c r="N466" s="1" t="s">
        <v>16</v>
      </c>
      <c r="O466" s="1">
        <v>13</v>
      </c>
      <c r="P466" t="str">
        <f t="shared" si="8"/>
        <v>afternoon</v>
      </c>
    </row>
    <row r="467" spans="1:16" ht="15.75" customHeight="1" x14ac:dyDescent="0.35">
      <c r="A467" s="1">
        <v>2562</v>
      </c>
      <c r="B467" s="6">
        <v>45590</v>
      </c>
      <c r="C467" s="1">
        <v>204</v>
      </c>
      <c r="D467" s="1">
        <v>302</v>
      </c>
      <c r="E467" s="1">
        <v>103</v>
      </c>
      <c r="F467" s="1">
        <v>10</v>
      </c>
      <c r="G467" s="15">
        <v>451.11000000000007</v>
      </c>
      <c r="H467" s="15">
        <v>4511.1000000000004</v>
      </c>
      <c r="I467" s="15">
        <v>947.33100000000002</v>
      </c>
      <c r="J467" s="1" t="b">
        <v>0</v>
      </c>
      <c r="K467" s="9" t="s">
        <v>503</v>
      </c>
      <c r="L467" s="1">
        <v>2024</v>
      </c>
      <c r="M467" s="1">
        <v>10</v>
      </c>
      <c r="N467" s="1" t="s">
        <v>26</v>
      </c>
      <c r="O467" s="1">
        <v>11</v>
      </c>
      <c r="P467" t="str">
        <f t="shared" si="8"/>
        <v>morning</v>
      </c>
    </row>
    <row r="468" spans="1:16" ht="15.75" customHeight="1" x14ac:dyDescent="0.35">
      <c r="A468" s="1">
        <v>1467</v>
      </c>
      <c r="B468" s="6">
        <v>44921</v>
      </c>
      <c r="C468" s="1">
        <v>205</v>
      </c>
      <c r="D468" s="1">
        <v>301</v>
      </c>
      <c r="E468" s="1">
        <v>103</v>
      </c>
      <c r="F468" s="1">
        <v>2</v>
      </c>
      <c r="G468" s="15">
        <v>142.31800000000001</v>
      </c>
      <c r="H468" s="15">
        <v>284.63600000000002</v>
      </c>
      <c r="I468" s="15">
        <v>42.695399999999999</v>
      </c>
      <c r="J468" s="1" t="b">
        <v>0</v>
      </c>
      <c r="K468" s="9" t="s">
        <v>420</v>
      </c>
      <c r="L468" s="1">
        <v>2022</v>
      </c>
      <c r="M468" s="1">
        <v>12</v>
      </c>
      <c r="N468" s="1" t="s">
        <v>28</v>
      </c>
      <c r="O468" s="1">
        <v>3</v>
      </c>
      <c r="P468" t="str">
        <f t="shared" si="8"/>
        <v>morning</v>
      </c>
    </row>
    <row r="469" spans="1:16" ht="15.75" customHeight="1" x14ac:dyDescent="0.35">
      <c r="A469" s="1">
        <v>2850</v>
      </c>
      <c r="B469" s="6">
        <v>45578</v>
      </c>
      <c r="C469" s="1">
        <v>202</v>
      </c>
      <c r="D469" s="1">
        <v>305</v>
      </c>
      <c r="E469" s="1">
        <v>102</v>
      </c>
      <c r="F469" s="1">
        <v>7</v>
      </c>
      <c r="G469" s="15">
        <v>586.322</v>
      </c>
      <c r="H469" s="15">
        <v>4104.2539999999999</v>
      </c>
      <c r="I469" s="15">
        <v>861.89333999999997</v>
      </c>
      <c r="J469" s="1" t="b">
        <v>0</v>
      </c>
      <c r="K469" s="9" t="s">
        <v>938</v>
      </c>
      <c r="L469" s="1">
        <v>2024</v>
      </c>
      <c r="M469" s="1">
        <v>10</v>
      </c>
      <c r="N469" s="1" t="s">
        <v>20</v>
      </c>
      <c r="O469" s="1">
        <v>9</v>
      </c>
      <c r="P469" t="str">
        <f t="shared" si="8"/>
        <v>morning</v>
      </c>
    </row>
    <row r="470" spans="1:16" ht="15.75" customHeight="1" x14ac:dyDescent="0.35">
      <c r="A470" s="1">
        <v>1469</v>
      </c>
      <c r="B470" s="6">
        <v>45423</v>
      </c>
      <c r="C470" s="1">
        <v>202</v>
      </c>
      <c r="D470" s="1">
        <v>303</v>
      </c>
      <c r="E470" s="1">
        <v>105</v>
      </c>
      <c r="F470" s="1">
        <v>3</v>
      </c>
      <c r="G470" s="15">
        <v>377.67399999999998</v>
      </c>
      <c r="H470" s="15">
        <v>1133.0219999999999</v>
      </c>
      <c r="I470" s="15">
        <v>215.27418</v>
      </c>
      <c r="J470" s="1" t="b">
        <v>0</v>
      </c>
      <c r="K470" s="9" t="s">
        <v>217</v>
      </c>
      <c r="L470" s="1">
        <v>2024</v>
      </c>
      <c r="M470" s="1">
        <v>5</v>
      </c>
      <c r="N470" s="1" t="s">
        <v>22</v>
      </c>
      <c r="O470" s="1">
        <v>4</v>
      </c>
      <c r="P470" t="str">
        <f t="shared" si="8"/>
        <v>morning</v>
      </c>
    </row>
    <row r="471" spans="1:16" ht="15.75" customHeight="1" x14ac:dyDescent="0.35">
      <c r="A471" s="1">
        <v>1470</v>
      </c>
      <c r="B471" s="6">
        <v>45458</v>
      </c>
      <c r="C471" s="1">
        <v>201</v>
      </c>
      <c r="D471" s="1">
        <v>305</v>
      </c>
      <c r="E471" s="1">
        <v>103</v>
      </c>
      <c r="F471" s="1">
        <v>5</v>
      </c>
      <c r="G471" s="15">
        <v>226.20400000000001</v>
      </c>
      <c r="H471" s="15">
        <v>1131.02</v>
      </c>
      <c r="I471" s="15">
        <v>237.51419999999999</v>
      </c>
      <c r="J471" s="1" t="b">
        <v>0</v>
      </c>
      <c r="K471" s="9" t="s">
        <v>205</v>
      </c>
      <c r="L471" s="1">
        <v>2024</v>
      </c>
      <c r="M471" s="1">
        <v>6</v>
      </c>
      <c r="N471" s="1" t="s">
        <v>22</v>
      </c>
      <c r="O471" s="1">
        <v>8</v>
      </c>
      <c r="P471" t="str">
        <f t="shared" si="8"/>
        <v>morning</v>
      </c>
    </row>
    <row r="472" spans="1:16" ht="15.75" customHeight="1" x14ac:dyDescent="0.35">
      <c r="A472" s="1">
        <v>1471</v>
      </c>
      <c r="B472" s="6">
        <v>44990</v>
      </c>
      <c r="C472" s="1">
        <v>203</v>
      </c>
      <c r="D472" s="1">
        <v>302</v>
      </c>
      <c r="E472" s="1">
        <v>104</v>
      </c>
      <c r="F472" s="1">
        <v>6</v>
      </c>
      <c r="G472" s="15">
        <v>478.69800000000004</v>
      </c>
      <c r="H472" s="15">
        <v>2872.1880000000001</v>
      </c>
      <c r="I472" s="15">
        <v>718.04700000000003</v>
      </c>
      <c r="J472" s="1" t="b">
        <v>1</v>
      </c>
      <c r="K472" s="9" t="s">
        <v>422</v>
      </c>
      <c r="L472" s="1">
        <v>2023</v>
      </c>
      <c r="M472" s="1">
        <v>3</v>
      </c>
      <c r="N472" s="1" t="s">
        <v>20</v>
      </c>
      <c r="O472" s="1">
        <v>18</v>
      </c>
      <c r="P472" t="str">
        <f t="shared" si="8"/>
        <v>evening</v>
      </c>
    </row>
    <row r="473" spans="1:16" ht="15.75" customHeight="1" x14ac:dyDescent="0.35">
      <c r="A473" s="1">
        <v>1472</v>
      </c>
      <c r="B473" s="6">
        <v>45386</v>
      </c>
      <c r="C473" s="1">
        <v>202</v>
      </c>
      <c r="D473" s="1">
        <v>301</v>
      </c>
      <c r="E473" s="1">
        <v>103</v>
      </c>
      <c r="F473" s="1">
        <v>4</v>
      </c>
      <c r="G473" s="15">
        <v>300.52000000000004</v>
      </c>
      <c r="H473" s="15">
        <v>1202.0800000000002</v>
      </c>
      <c r="I473" s="15">
        <v>360.62400000000002</v>
      </c>
      <c r="J473" s="1" t="b">
        <v>0</v>
      </c>
      <c r="K473" s="9" t="s">
        <v>423</v>
      </c>
      <c r="L473" s="1">
        <v>2024</v>
      </c>
      <c r="M473" s="1">
        <v>4</v>
      </c>
      <c r="N473" s="1" t="s">
        <v>16</v>
      </c>
      <c r="O473" s="1">
        <v>17</v>
      </c>
      <c r="P473" t="str">
        <f t="shared" si="8"/>
        <v>afternoon</v>
      </c>
    </row>
    <row r="474" spans="1:16" ht="15.75" customHeight="1" x14ac:dyDescent="0.35">
      <c r="A474" s="1">
        <v>1473</v>
      </c>
      <c r="B474" s="6">
        <v>44914</v>
      </c>
      <c r="C474" s="1">
        <v>205</v>
      </c>
      <c r="D474" s="1">
        <v>304</v>
      </c>
      <c r="E474" s="1">
        <v>101</v>
      </c>
      <c r="F474" s="1">
        <v>4</v>
      </c>
      <c r="G474" s="15">
        <v>425.81000000000006</v>
      </c>
      <c r="H474" s="15">
        <v>1703.2400000000002</v>
      </c>
      <c r="I474" s="15">
        <v>255.48600000000002</v>
      </c>
      <c r="J474" s="1" t="b">
        <v>0</v>
      </c>
      <c r="K474" s="9" t="s">
        <v>343</v>
      </c>
      <c r="L474" s="1">
        <v>2022</v>
      </c>
      <c r="M474" s="1">
        <v>12</v>
      </c>
      <c r="N474" s="1" t="s">
        <v>28</v>
      </c>
      <c r="O474" s="1">
        <v>2</v>
      </c>
      <c r="P474" t="str">
        <f t="shared" si="8"/>
        <v>morning</v>
      </c>
    </row>
    <row r="475" spans="1:16" ht="15.75" customHeight="1" x14ac:dyDescent="0.35">
      <c r="A475" s="1">
        <v>1474</v>
      </c>
      <c r="B475" s="6">
        <v>45453</v>
      </c>
      <c r="C475" s="1">
        <v>201</v>
      </c>
      <c r="D475" s="1">
        <v>305</v>
      </c>
      <c r="E475" s="1">
        <v>102</v>
      </c>
      <c r="F475" s="1">
        <v>4</v>
      </c>
      <c r="G475" s="15">
        <v>238.70000000000002</v>
      </c>
      <c r="H475" s="15">
        <v>954.80000000000007</v>
      </c>
      <c r="I475" s="15">
        <v>162.31600000000003</v>
      </c>
      <c r="J475" s="1" t="b">
        <v>0</v>
      </c>
      <c r="K475" s="9" t="s">
        <v>424</v>
      </c>
      <c r="L475" s="1">
        <v>2024</v>
      </c>
      <c r="M475" s="1">
        <v>6</v>
      </c>
      <c r="N475" s="1" t="s">
        <v>28</v>
      </c>
      <c r="O475" s="1">
        <v>15</v>
      </c>
      <c r="P475" t="str">
        <f t="shared" si="8"/>
        <v>afternoon</v>
      </c>
    </row>
    <row r="476" spans="1:16" ht="15.75" customHeight="1" x14ac:dyDescent="0.35">
      <c r="A476" s="1">
        <v>1475</v>
      </c>
      <c r="B476" s="6">
        <v>45232</v>
      </c>
      <c r="C476" s="1">
        <v>201</v>
      </c>
      <c r="D476" s="1">
        <v>305</v>
      </c>
      <c r="E476" s="1">
        <v>101</v>
      </c>
      <c r="F476" s="1">
        <v>2</v>
      </c>
      <c r="G476" s="15">
        <v>255.06800000000001</v>
      </c>
      <c r="H476" s="15">
        <v>510.13600000000002</v>
      </c>
      <c r="I476" s="15">
        <v>96.925840000000008</v>
      </c>
      <c r="J476" s="1" t="b">
        <v>0</v>
      </c>
      <c r="K476" s="9" t="s">
        <v>425</v>
      </c>
      <c r="L476" s="1">
        <v>2023</v>
      </c>
      <c r="M476" s="1">
        <v>11</v>
      </c>
      <c r="N476" s="1" t="s">
        <v>16</v>
      </c>
      <c r="O476" s="1">
        <v>21</v>
      </c>
      <c r="P476" t="str">
        <f t="shared" si="8"/>
        <v>night</v>
      </c>
    </row>
    <row r="477" spans="1:16" ht="15.75" customHeight="1" x14ac:dyDescent="0.35">
      <c r="A477" s="1">
        <v>2958</v>
      </c>
      <c r="B477" s="6">
        <v>45572</v>
      </c>
      <c r="C477" s="1">
        <v>205</v>
      </c>
      <c r="D477" s="1">
        <v>301</v>
      </c>
      <c r="E477" s="1">
        <v>101</v>
      </c>
      <c r="F477" s="1">
        <v>7</v>
      </c>
      <c r="G477" s="15">
        <v>576.02600000000007</v>
      </c>
      <c r="H477" s="15">
        <v>4032.1820000000007</v>
      </c>
      <c r="I477" s="15">
        <v>846.75822000000016</v>
      </c>
      <c r="J477" s="1" t="b">
        <v>0</v>
      </c>
      <c r="K477" s="9" t="s">
        <v>614</v>
      </c>
      <c r="L477" s="1">
        <v>2024</v>
      </c>
      <c r="M477" s="1">
        <v>10</v>
      </c>
      <c r="N477" s="1" t="s">
        <v>28</v>
      </c>
      <c r="O477" s="1">
        <v>1</v>
      </c>
      <c r="P477" t="str">
        <f t="shared" si="8"/>
        <v>morning</v>
      </c>
    </row>
    <row r="478" spans="1:16" ht="15.75" customHeight="1" x14ac:dyDescent="0.35">
      <c r="A478" s="1">
        <v>1477</v>
      </c>
      <c r="B478" s="6">
        <v>45086</v>
      </c>
      <c r="C478" s="1">
        <v>205</v>
      </c>
      <c r="D478" s="1">
        <v>304</v>
      </c>
      <c r="E478" s="1">
        <v>102</v>
      </c>
      <c r="F478" s="1">
        <v>1</v>
      </c>
      <c r="G478" s="15">
        <v>573.14400000000001</v>
      </c>
      <c r="H478" s="15">
        <v>573.14400000000001</v>
      </c>
      <c r="I478" s="15">
        <v>143.286</v>
      </c>
      <c r="J478" s="1" t="b">
        <v>0</v>
      </c>
      <c r="K478" s="9" t="s">
        <v>426</v>
      </c>
      <c r="L478" s="1">
        <v>2023</v>
      </c>
      <c r="M478" s="1">
        <v>6</v>
      </c>
      <c r="N478" s="1" t="s">
        <v>26</v>
      </c>
      <c r="O478" s="1">
        <v>0</v>
      </c>
      <c r="P478" t="str">
        <f t="shared" si="8"/>
        <v>morning</v>
      </c>
    </row>
    <row r="479" spans="1:16" ht="15.75" customHeight="1" x14ac:dyDescent="0.35">
      <c r="A479" s="1">
        <v>1478</v>
      </c>
      <c r="B479" s="6">
        <v>45357</v>
      </c>
      <c r="C479" s="1">
        <v>202</v>
      </c>
      <c r="D479" s="1">
        <v>302</v>
      </c>
      <c r="E479" s="1">
        <v>105</v>
      </c>
      <c r="F479" s="1">
        <v>4</v>
      </c>
      <c r="G479" s="15">
        <v>75.790000000000006</v>
      </c>
      <c r="H479" s="15">
        <v>303.16000000000003</v>
      </c>
      <c r="I479" s="15">
        <v>90.948000000000008</v>
      </c>
      <c r="J479" s="1" t="b">
        <v>0</v>
      </c>
      <c r="K479" s="9" t="s">
        <v>427</v>
      </c>
      <c r="L479" s="1">
        <v>2024</v>
      </c>
      <c r="M479" s="1">
        <v>3</v>
      </c>
      <c r="N479" s="1" t="s">
        <v>18</v>
      </c>
      <c r="O479" s="1">
        <v>5</v>
      </c>
      <c r="P479" t="str">
        <f t="shared" si="8"/>
        <v>morning</v>
      </c>
    </row>
    <row r="480" spans="1:16" ht="15.75" customHeight="1" x14ac:dyDescent="0.35">
      <c r="A480" s="1">
        <v>1479</v>
      </c>
      <c r="B480" s="6">
        <v>45411</v>
      </c>
      <c r="C480" s="1">
        <v>202</v>
      </c>
      <c r="D480" s="1">
        <v>303</v>
      </c>
      <c r="E480" s="1">
        <v>101</v>
      </c>
      <c r="F480" s="1">
        <v>5</v>
      </c>
      <c r="G480" s="15">
        <v>626.89</v>
      </c>
      <c r="H480" s="15">
        <v>3134.45</v>
      </c>
      <c r="I480" s="15">
        <v>470.16749999999996</v>
      </c>
      <c r="J480" s="1" t="b">
        <v>1</v>
      </c>
      <c r="K480" s="9" t="s">
        <v>428</v>
      </c>
      <c r="L480" s="1">
        <v>2024</v>
      </c>
      <c r="M480" s="1">
        <v>4</v>
      </c>
      <c r="N480" s="1" t="s">
        <v>28</v>
      </c>
      <c r="O480" s="1">
        <v>0</v>
      </c>
      <c r="P480" t="str">
        <f t="shared" si="8"/>
        <v>morning</v>
      </c>
    </row>
    <row r="481" spans="1:16" ht="15.75" customHeight="1" x14ac:dyDescent="0.35">
      <c r="A481" s="1">
        <v>1480</v>
      </c>
      <c r="B481" s="6">
        <v>45295</v>
      </c>
      <c r="C481" s="1">
        <v>202</v>
      </c>
      <c r="D481" s="1">
        <v>303</v>
      </c>
      <c r="E481" s="1">
        <v>101</v>
      </c>
      <c r="F481" s="1">
        <v>10</v>
      </c>
      <c r="G481" s="15">
        <v>76.362000000000009</v>
      </c>
      <c r="H481" s="15">
        <v>763.62000000000012</v>
      </c>
      <c r="I481" s="15">
        <v>129.81540000000004</v>
      </c>
      <c r="J481" s="1" t="b">
        <v>0</v>
      </c>
      <c r="K481" s="9" t="s">
        <v>167</v>
      </c>
      <c r="L481" s="1">
        <v>2024</v>
      </c>
      <c r="M481" s="1">
        <v>1</v>
      </c>
      <c r="N481" s="1" t="s">
        <v>16</v>
      </c>
      <c r="O481" s="1">
        <v>16</v>
      </c>
      <c r="P481" t="str">
        <f t="shared" si="8"/>
        <v>afternoon</v>
      </c>
    </row>
    <row r="482" spans="1:16" ht="15.75" customHeight="1" x14ac:dyDescent="0.35">
      <c r="A482" s="1">
        <v>1481</v>
      </c>
      <c r="B482" s="6">
        <v>45373</v>
      </c>
      <c r="C482" s="1">
        <v>202</v>
      </c>
      <c r="D482" s="1">
        <v>304</v>
      </c>
      <c r="E482" s="1">
        <v>102</v>
      </c>
      <c r="F482" s="1">
        <v>6</v>
      </c>
      <c r="G482" s="15">
        <v>659.78</v>
      </c>
      <c r="H482" s="15">
        <v>3958.68</v>
      </c>
      <c r="I482" s="15">
        <v>752.14919999999995</v>
      </c>
      <c r="J482" s="1" t="b">
        <v>0</v>
      </c>
      <c r="K482" s="9" t="s">
        <v>236</v>
      </c>
      <c r="L482" s="1">
        <v>2024</v>
      </c>
      <c r="M482" s="1">
        <v>3</v>
      </c>
      <c r="N482" s="1" t="s">
        <v>26</v>
      </c>
      <c r="O482" s="1">
        <v>7</v>
      </c>
      <c r="P482" t="str">
        <f t="shared" si="8"/>
        <v>morning</v>
      </c>
    </row>
    <row r="483" spans="1:16" ht="15.75" customHeight="1" x14ac:dyDescent="0.35">
      <c r="A483" s="1">
        <v>1482</v>
      </c>
      <c r="B483" s="6">
        <v>45441</v>
      </c>
      <c r="C483" s="1">
        <v>201</v>
      </c>
      <c r="D483" s="1">
        <v>304</v>
      </c>
      <c r="E483" s="1">
        <v>105</v>
      </c>
      <c r="F483" s="1">
        <v>6</v>
      </c>
      <c r="G483" s="15">
        <v>529.80399999999997</v>
      </c>
      <c r="H483" s="15">
        <v>3178.8239999999996</v>
      </c>
      <c r="I483" s="15">
        <v>667.5530399999999</v>
      </c>
      <c r="J483" s="1" t="b">
        <v>1</v>
      </c>
      <c r="K483" s="9" t="s">
        <v>351</v>
      </c>
      <c r="L483" s="1">
        <v>2024</v>
      </c>
      <c r="M483" s="1">
        <v>5</v>
      </c>
      <c r="N483" s="1" t="s">
        <v>18</v>
      </c>
      <c r="O483" s="1">
        <v>16</v>
      </c>
      <c r="P483" t="str">
        <f t="shared" si="8"/>
        <v>afternoon</v>
      </c>
    </row>
    <row r="484" spans="1:16" ht="15.75" customHeight="1" x14ac:dyDescent="0.35">
      <c r="A484" s="1">
        <v>1483</v>
      </c>
      <c r="B484" s="6">
        <v>45062</v>
      </c>
      <c r="C484" s="1">
        <v>201</v>
      </c>
      <c r="D484" s="1">
        <v>303</v>
      </c>
      <c r="E484" s="1">
        <v>101</v>
      </c>
      <c r="F484" s="1">
        <v>10</v>
      </c>
      <c r="G484" s="15">
        <v>498.01400000000007</v>
      </c>
      <c r="H484" s="15">
        <v>4980.1400000000003</v>
      </c>
      <c r="I484" s="15">
        <v>1245.0350000000001</v>
      </c>
      <c r="J484" s="1" t="b">
        <v>0</v>
      </c>
      <c r="K484" s="9" t="s">
        <v>429</v>
      </c>
      <c r="L484" s="1">
        <v>2023</v>
      </c>
      <c r="M484" s="1">
        <v>5</v>
      </c>
      <c r="N484" s="1" t="s">
        <v>31</v>
      </c>
      <c r="O484" s="1">
        <v>19</v>
      </c>
      <c r="P484" t="str">
        <f t="shared" si="8"/>
        <v>evening</v>
      </c>
    </row>
    <row r="485" spans="1:16" ht="15.75" customHeight="1" x14ac:dyDescent="0.35">
      <c r="A485" s="1">
        <v>1484</v>
      </c>
      <c r="B485" s="6">
        <v>45197</v>
      </c>
      <c r="C485" s="1">
        <v>204</v>
      </c>
      <c r="D485" s="1">
        <v>303</v>
      </c>
      <c r="E485" s="1">
        <v>103</v>
      </c>
      <c r="F485" s="1">
        <v>8</v>
      </c>
      <c r="G485" s="15">
        <v>645.39200000000005</v>
      </c>
      <c r="H485" s="15">
        <v>5163.1360000000004</v>
      </c>
      <c r="I485" s="15">
        <v>1548.9408000000001</v>
      </c>
      <c r="J485" s="1" t="b">
        <v>0</v>
      </c>
      <c r="K485" s="9" t="s">
        <v>430</v>
      </c>
      <c r="L485" s="1">
        <v>2023</v>
      </c>
      <c r="M485" s="1">
        <v>9</v>
      </c>
      <c r="N485" s="1" t="s">
        <v>16</v>
      </c>
      <c r="O485" s="1">
        <v>17</v>
      </c>
      <c r="P485" t="str">
        <f t="shared" si="8"/>
        <v>afternoon</v>
      </c>
    </row>
    <row r="486" spans="1:16" ht="15.75" customHeight="1" x14ac:dyDescent="0.35">
      <c r="A486" s="1">
        <v>1485</v>
      </c>
      <c r="B486" s="6">
        <v>45164</v>
      </c>
      <c r="C486" s="1">
        <v>205</v>
      </c>
      <c r="D486" s="1">
        <v>303</v>
      </c>
      <c r="E486" s="1">
        <v>103</v>
      </c>
      <c r="F486" s="1">
        <v>8</v>
      </c>
      <c r="G486" s="15">
        <v>119.72400000000002</v>
      </c>
      <c r="H486" s="15">
        <v>957.79200000000014</v>
      </c>
      <c r="I486" s="15">
        <v>143.6688</v>
      </c>
      <c r="J486" s="1" t="b">
        <v>0</v>
      </c>
      <c r="K486" s="9" t="s">
        <v>431</v>
      </c>
      <c r="L486" s="1">
        <v>2023</v>
      </c>
      <c r="M486" s="1">
        <v>8</v>
      </c>
      <c r="N486" s="1" t="s">
        <v>22</v>
      </c>
      <c r="O486" s="1">
        <v>18</v>
      </c>
      <c r="P486" t="str">
        <f t="shared" si="8"/>
        <v>evening</v>
      </c>
    </row>
    <row r="487" spans="1:16" ht="15.75" customHeight="1" x14ac:dyDescent="0.35">
      <c r="A487" s="1">
        <v>1486</v>
      </c>
      <c r="B487" s="6">
        <v>45038</v>
      </c>
      <c r="C487" s="1">
        <v>203</v>
      </c>
      <c r="D487" s="1">
        <v>302</v>
      </c>
      <c r="E487" s="1">
        <v>105</v>
      </c>
      <c r="F487" s="1">
        <v>1</v>
      </c>
      <c r="G487" s="15">
        <v>69.718000000000004</v>
      </c>
      <c r="H487" s="15">
        <v>69.718000000000004</v>
      </c>
      <c r="I487" s="15">
        <v>11.852060000000002</v>
      </c>
      <c r="J487" s="1" t="b">
        <v>0</v>
      </c>
      <c r="K487" s="9" t="s">
        <v>432</v>
      </c>
      <c r="L487" s="1">
        <v>2023</v>
      </c>
      <c r="M487" s="1">
        <v>4</v>
      </c>
      <c r="N487" s="1" t="s">
        <v>22</v>
      </c>
      <c r="O487" s="1">
        <v>3</v>
      </c>
      <c r="P487" t="str">
        <f t="shared" si="8"/>
        <v>morning</v>
      </c>
    </row>
    <row r="488" spans="1:16" ht="15.75" customHeight="1" x14ac:dyDescent="0.35">
      <c r="A488" s="1">
        <v>1487</v>
      </c>
      <c r="B488" s="6">
        <v>45169</v>
      </c>
      <c r="C488" s="1">
        <v>203</v>
      </c>
      <c r="D488" s="1">
        <v>302</v>
      </c>
      <c r="E488" s="1">
        <v>102</v>
      </c>
      <c r="F488" s="1">
        <v>3</v>
      </c>
      <c r="G488" s="15">
        <v>323.88400000000001</v>
      </c>
      <c r="H488" s="15">
        <v>971.65200000000004</v>
      </c>
      <c r="I488" s="15">
        <v>184.61388000000002</v>
      </c>
      <c r="J488" s="1" t="b">
        <v>0</v>
      </c>
      <c r="K488" s="9" t="s">
        <v>433</v>
      </c>
      <c r="L488" s="1">
        <v>2023</v>
      </c>
      <c r="M488" s="1">
        <v>8</v>
      </c>
      <c r="N488" s="1" t="s">
        <v>16</v>
      </c>
      <c r="O488" s="1">
        <v>16</v>
      </c>
      <c r="P488" t="str">
        <f t="shared" si="8"/>
        <v>afternoon</v>
      </c>
    </row>
    <row r="489" spans="1:16" ht="15.75" customHeight="1" x14ac:dyDescent="0.35">
      <c r="A489" s="1">
        <v>1488</v>
      </c>
      <c r="B489" s="6">
        <v>45335</v>
      </c>
      <c r="C489" s="1">
        <v>204</v>
      </c>
      <c r="D489" s="1">
        <v>301</v>
      </c>
      <c r="E489" s="1">
        <v>102</v>
      </c>
      <c r="F489" s="1">
        <v>4</v>
      </c>
      <c r="G489" s="15">
        <v>206.49200000000002</v>
      </c>
      <c r="H489" s="15">
        <v>825.96800000000007</v>
      </c>
      <c r="I489" s="15">
        <v>173.45328000000001</v>
      </c>
      <c r="J489" s="1" t="b">
        <v>0</v>
      </c>
      <c r="K489" s="9" t="s">
        <v>330</v>
      </c>
      <c r="L489" s="1">
        <v>2024</v>
      </c>
      <c r="M489" s="1">
        <v>2</v>
      </c>
      <c r="N489" s="1" t="s">
        <v>31</v>
      </c>
      <c r="O489" s="1">
        <v>6</v>
      </c>
      <c r="P489" t="str">
        <f t="shared" si="8"/>
        <v>morning</v>
      </c>
    </row>
    <row r="490" spans="1:16" ht="15.75" customHeight="1" x14ac:dyDescent="0.35">
      <c r="A490" s="1">
        <v>1489</v>
      </c>
      <c r="B490" s="6">
        <v>45097</v>
      </c>
      <c r="C490" s="1">
        <v>202</v>
      </c>
      <c r="D490" s="1">
        <v>302</v>
      </c>
      <c r="E490" s="1">
        <v>104</v>
      </c>
      <c r="F490" s="1">
        <v>8</v>
      </c>
      <c r="G490" s="15">
        <v>580.18400000000008</v>
      </c>
      <c r="H490" s="15">
        <v>4641.4720000000007</v>
      </c>
      <c r="I490" s="15">
        <v>1160.3680000000002</v>
      </c>
      <c r="J490" s="1" t="b">
        <v>0</v>
      </c>
      <c r="K490" s="9" t="s">
        <v>434</v>
      </c>
      <c r="L490" s="1">
        <v>2023</v>
      </c>
      <c r="M490" s="1">
        <v>6</v>
      </c>
      <c r="N490" s="1" t="s">
        <v>31</v>
      </c>
      <c r="O490" s="1">
        <v>5</v>
      </c>
      <c r="P490" t="str">
        <f t="shared" si="8"/>
        <v>morning</v>
      </c>
    </row>
    <row r="491" spans="1:16" ht="15.75" customHeight="1" x14ac:dyDescent="0.35">
      <c r="A491" s="1">
        <v>1490</v>
      </c>
      <c r="B491" s="6">
        <v>45094</v>
      </c>
      <c r="C491" s="1">
        <v>204</v>
      </c>
      <c r="D491" s="1">
        <v>305</v>
      </c>
      <c r="E491" s="1">
        <v>104</v>
      </c>
      <c r="F491" s="1">
        <v>1</v>
      </c>
      <c r="G491" s="15">
        <v>477.00400000000002</v>
      </c>
      <c r="H491" s="15">
        <v>477.00400000000002</v>
      </c>
      <c r="I491" s="15">
        <v>143.10120000000001</v>
      </c>
      <c r="J491" s="1" t="b">
        <v>0</v>
      </c>
      <c r="K491" s="9" t="s">
        <v>435</v>
      </c>
      <c r="L491" s="1">
        <v>2023</v>
      </c>
      <c r="M491" s="1">
        <v>6</v>
      </c>
      <c r="N491" s="1" t="s">
        <v>22</v>
      </c>
      <c r="O491" s="1">
        <v>11</v>
      </c>
      <c r="P491" t="str">
        <f t="shared" si="8"/>
        <v>morning</v>
      </c>
    </row>
    <row r="492" spans="1:16" ht="15.75" customHeight="1" x14ac:dyDescent="0.35">
      <c r="A492" s="1">
        <v>1491</v>
      </c>
      <c r="B492" s="6">
        <v>45095</v>
      </c>
      <c r="C492" s="1">
        <v>205</v>
      </c>
      <c r="D492" s="1">
        <v>301</v>
      </c>
      <c r="E492" s="1">
        <v>101</v>
      </c>
      <c r="F492" s="1">
        <v>3</v>
      </c>
      <c r="G492" s="15">
        <v>370.56800000000004</v>
      </c>
      <c r="H492" s="15">
        <v>1111.7040000000002</v>
      </c>
      <c r="I492" s="15">
        <v>166.75560000000002</v>
      </c>
      <c r="J492" s="1" t="b">
        <v>1</v>
      </c>
      <c r="K492" s="9" t="s">
        <v>436</v>
      </c>
      <c r="L492" s="1">
        <v>2023</v>
      </c>
      <c r="M492" s="1">
        <v>6</v>
      </c>
      <c r="N492" s="1" t="s">
        <v>20</v>
      </c>
      <c r="O492" s="1">
        <v>21</v>
      </c>
      <c r="P492" t="str">
        <f t="shared" si="8"/>
        <v>night</v>
      </c>
    </row>
    <row r="493" spans="1:16" ht="15.75" customHeight="1" x14ac:dyDescent="0.35">
      <c r="A493" s="1">
        <v>1492</v>
      </c>
      <c r="B493" s="6">
        <v>45274</v>
      </c>
      <c r="C493" s="1">
        <v>202</v>
      </c>
      <c r="D493" s="1">
        <v>305</v>
      </c>
      <c r="E493" s="1">
        <v>101</v>
      </c>
      <c r="F493" s="1">
        <v>8</v>
      </c>
      <c r="G493" s="15">
        <v>99.528000000000006</v>
      </c>
      <c r="H493" s="15">
        <v>796.22400000000005</v>
      </c>
      <c r="I493" s="15">
        <v>135.35808000000003</v>
      </c>
      <c r="J493" s="1" t="b">
        <v>0</v>
      </c>
      <c r="K493" s="9" t="s">
        <v>437</v>
      </c>
      <c r="L493" s="1">
        <v>2023</v>
      </c>
      <c r="M493" s="1">
        <v>12</v>
      </c>
      <c r="N493" s="1" t="s">
        <v>16</v>
      </c>
      <c r="O493" s="1">
        <v>23</v>
      </c>
      <c r="P493" t="str">
        <f t="shared" si="8"/>
        <v>night</v>
      </c>
    </row>
    <row r="494" spans="1:16" ht="15.75" customHeight="1" x14ac:dyDescent="0.35">
      <c r="A494" s="1">
        <v>1493</v>
      </c>
      <c r="B494" s="6">
        <v>45316</v>
      </c>
      <c r="C494" s="1">
        <v>203</v>
      </c>
      <c r="D494" s="1">
        <v>301</v>
      </c>
      <c r="E494" s="1">
        <v>103</v>
      </c>
      <c r="F494" s="1">
        <v>7</v>
      </c>
      <c r="G494" s="15">
        <v>108.85600000000001</v>
      </c>
      <c r="H494" s="15">
        <v>761.99200000000008</v>
      </c>
      <c r="I494" s="15">
        <v>144.77848</v>
      </c>
      <c r="J494" s="1" t="b">
        <v>0</v>
      </c>
      <c r="K494" s="9" t="s">
        <v>438</v>
      </c>
      <c r="L494" s="1">
        <v>2024</v>
      </c>
      <c r="M494" s="1">
        <v>1</v>
      </c>
      <c r="N494" s="1" t="s">
        <v>16</v>
      </c>
      <c r="O494" s="1">
        <v>1</v>
      </c>
      <c r="P494" t="str">
        <f t="shared" si="8"/>
        <v>morning</v>
      </c>
    </row>
    <row r="495" spans="1:16" ht="15.75" customHeight="1" x14ac:dyDescent="0.35">
      <c r="A495" s="1">
        <v>1494</v>
      </c>
      <c r="B495" s="6">
        <v>45434</v>
      </c>
      <c r="C495" s="1">
        <v>204</v>
      </c>
      <c r="D495" s="1">
        <v>303</v>
      </c>
      <c r="E495" s="1">
        <v>105</v>
      </c>
      <c r="F495" s="1">
        <v>5</v>
      </c>
      <c r="G495" s="15">
        <v>321.81600000000003</v>
      </c>
      <c r="H495" s="15">
        <v>1609.0800000000002</v>
      </c>
      <c r="I495" s="15">
        <v>337.90680000000003</v>
      </c>
      <c r="J495" s="1" t="b">
        <v>1</v>
      </c>
      <c r="K495" s="9" t="s">
        <v>439</v>
      </c>
      <c r="L495" s="1">
        <v>2024</v>
      </c>
      <c r="M495" s="1">
        <v>5</v>
      </c>
      <c r="N495" s="1" t="s">
        <v>18</v>
      </c>
      <c r="O495" s="1">
        <v>20</v>
      </c>
      <c r="P495" t="str">
        <f t="shared" si="8"/>
        <v>evening</v>
      </c>
    </row>
    <row r="496" spans="1:16" ht="15.75" customHeight="1" x14ac:dyDescent="0.35">
      <c r="A496" s="1">
        <v>1495</v>
      </c>
      <c r="B496" s="6">
        <v>45554</v>
      </c>
      <c r="C496" s="1">
        <v>205</v>
      </c>
      <c r="D496" s="1">
        <v>301</v>
      </c>
      <c r="E496" s="1">
        <v>103</v>
      </c>
      <c r="F496" s="1">
        <v>8</v>
      </c>
      <c r="G496" s="15">
        <v>236.80800000000002</v>
      </c>
      <c r="H496" s="15">
        <v>1894.4640000000002</v>
      </c>
      <c r="I496" s="15">
        <v>473.61600000000004</v>
      </c>
      <c r="J496" s="1" t="b">
        <v>0</v>
      </c>
      <c r="K496" s="9" t="s">
        <v>440</v>
      </c>
      <c r="L496" s="1">
        <v>2024</v>
      </c>
      <c r="M496" s="1">
        <v>9</v>
      </c>
      <c r="N496" s="1" t="s">
        <v>16</v>
      </c>
      <c r="O496" s="1">
        <v>21</v>
      </c>
      <c r="P496" t="str">
        <f t="shared" si="8"/>
        <v>night</v>
      </c>
    </row>
    <row r="497" spans="1:16" ht="15.75" customHeight="1" x14ac:dyDescent="0.35">
      <c r="A497" s="1">
        <v>1496</v>
      </c>
      <c r="B497" s="6">
        <v>45287</v>
      </c>
      <c r="C497" s="1">
        <v>202</v>
      </c>
      <c r="D497" s="1">
        <v>304</v>
      </c>
      <c r="E497" s="1">
        <v>105</v>
      </c>
      <c r="F497" s="1">
        <v>9</v>
      </c>
      <c r="G497" s="15">
        <v>639.67200000000003</v>
      </c>
      <c r="H497" s="15">
        <v>5757.0480000000007</v>
      </c>
      <c r="I497" s="15">
        <v>1727.1144000000002</v>
      </c>
      <c r="J497" s="1" t="b">
        <v>0</v>
      </c>
      <c r="K497" s="9" t="s">
        <v>305</v>
      </c>
      <c r="L497" s="1">
        <v>2023</v>
      </c>
      <c r="M497" s="1">
        <v>12</v>
      </c>
      <c r="N497" s="1" t="s">
        <v>18</v>
      </c>
      <c r="O497" s="1">
        <v>6</v>
      </c>
      <c r="P497" t="str">
        <f t="shared" si="8"/>
        <v>morning</v>
      </c>
    </row>
    <row r="498" spans="1:16" ht="15.75" customHeight="1" x14ac:dyDescent="0.35">
      <c r="A498" s="1">
        <v>1497</v>
      </c>
      <c r="B498" s="6">
        <v>45185</v>
      </c>
      <c r="C498" s="1">
        <v>202</v>
      </c>
      <c r="D498" s="1">
        <v>301</v>
      </c>
      <c r="E498" s="1">
        <v>103</v>
      </c>
      <c r="F498" s="1">
        <v>5</v>
      </c>
      <c r="G498" s="15">
        <v>75.680000000000007</v>
      </c>
      <c r="H498" s="15">
        <v>378.40000000000003</v>
      </c>
      <c r="I498" s="15">
        <v>56.760000000000005</v>
      </c>
      <c r="J498" s="1" t="b">
        <v>0</v>
      </c>
      <c r="K498" s="9" t="s">
        <v>441</v>
      </c>
      <c r="L498" s="1">
        <v>2023</v>
      </c>
      <c r="M498" s="1">
        <v>9</v>
      </c>
      <c r="N498" s="1" t="s">
        <v>22</v>
      </c>
      <c r="O498" s="1">
        <v>23</v>
      </c>
      <c r="P498" t="str">
        <f t="shared" si="8"/>
        <v>night</v>
      </c>
    </row>
    <row r="499" spans="1:16" ht="15.75" customHeight="1" x14ac:dyDescent="0.35">
      <c r="A499" s="1">
        <v>1498</v>
      </c>
      <c r="B499" s="6">
        <v>44922</v>
      </c>
      <c r="C499" s="1">
        <v>204</v>
      </c>
      <c r="D499" s="1">
        <v>303</v>
      </c>
      <c r="E499" s="1">
        <v>101</v>
      </c>
      <c r="F499" s="1">
        <v>4</v>
      </c>
      <c r="G499" s="15">
        <v>562.03399999999999</v>
      </c>
      <c r="H499" s="15">
        <v>2248.136</v>
      </c>
      <c r="I499" s="15">
        <v>382.18312000000003</v>
      </c>
      <c r="J499" s="1" t="b">
        <v>0</v>
      </c>
      <c r="K499" s="9" t="s">
        <v>442</v>
      </c>
      <c r="L499" s="1">
        <v>2022</v>
      </c>
      <c r="M499" s="1">
        <v>12</v>
      </c>
      <c r="N499" s="1" t="s">
        <v>31</v>
      </c>
      <c r="O499" s="1">
        <v>16</v>
      </c>
      <c r="P499" t="str">
        <f t="shared" si="8"/>
        <v>afternoon</v>
      </c>
    </row>
    <row r="500" spans="1:16" ht="15.75" customHeight="1" x14ac:dyDescent="0.35">
      <c r="A500" s="1">
        <v>1499</v>
      </c>
      <c r="B500" s="6">
        <v>45429</v>
      </c>
      <c r="C500" s="1">
        <v>203</v>
      </c>
      <c r="D500" s="1">
        <v>302</v>
      </c>
      <c r="E500" s="1">
        <v>101</v>
      </c>
      <c r="F500" s="1">
        <v>8</v>
      </c>
      <c r="G500" s="15">
        <v>585.26599999999996</v>
      </c>
      <c r="H500" s="15">
        <v>4682.1279999999997</v>
      </c>
      <c r="I500" s="15">
        <v>889.60431999999992</v>
      </c>
      <c r="J500" s="1" t="b">
        <v>1</v>
      </c>
      <c r="K500" s="9" t="s">
        <v>319</v>
      </c>
      <c r="L500" s="1">
        <v>2024</v>
      </c>
      <c r="M500" s="1">
        <v>5</v>
      </c>
      <c r="N500" s="1" t="s">
        <v>26</v>
      </c>
      <c r="O500" s="1">
        <v>8</v>
      </c>
      <c r="P500" t="str">
        <f t="shared" si="8"/>
        <v>morning</v>
      </c>
    </row>
    <row r="501" spans="1:16" ht="15.75" customHeight="1" x14ac:dyDescent="0.35">
      <c r="A501" s="1">
        <v>1500</v>
      </c>
      <c r="B501" s="6">
        <v>45189</v>
      </c>
      <c r="C501" s="1">
        <v>201</v>
      </c>
      <c r="D501" s="1">
        <v>305</v>
      </c>
      <c r="E501" s="1">
        <v>102</v>
      </c>
      <c r="F501" s="1">
        <v>3</v>
      </c>
      <c r="G501" s="15">
        <v>110.06600000000002</v>
      </c>
      <c r="H501" s="15">
        <v>330.19800000000004</v>
      </c>
      <c r="I501" s="15">
        <v>69.341580000000008</v>
      </c>
      <c r="J501" s="1" t="b">
        <v>1</v>
      </c>
      <c r="K501" s="9" t="s">
        <v>443</v>
      </c>
      <c r="L501" s="1">
        <v>2023</v>
      </c>
      <c r="M501" s="1">
        <v>9</v>
      </c>
      <c r="N501" s="1" t="s">
        <v>18</v>
      </c>
      <c r="O501" s="1">
        <v>11</v>
      </c>
      <c r="P501" t="str">
        <f t="shared" si="8"/>
        <v>morning</v>
      </c>
    </row>
    <row r="502" spans="1:16" ht="15.75" customHeight="1" x14ac:dyDescent="0.35">
      <c r="A502" s="1">
        <v>1501</v>
      </c>
      <c r="B502" s="6">
        <v>44912</v>
      </c>
      <c r="C502" s="1">
        <v>202</v>
      </c>
      <c r="D502" s="1">
        <v>305</v>
      </c>
      <c r="E502" s="1">
        <v>101</v>
      </c>
      <c r="F502" s="1">
        <v>3</v>
      </c>
      <c r="G502" s="15">
        <v>152.13000000000002</v>
      </c>
      <c r="H502" s="15">
        <v>456.3900000000001</v>
      </c>
      <c r="I502" s="15">
        <v>114.09750000000003</v>
      </c>
      <c r="J502" s="1" t="b">
        <v>1</v>
      </c>
      <c r="K502" s="9" t="s">
        <v>444</v>
      </c>
      <c r="L502" s="1">
        <v>2022</v>
      </c>
      <c r="M502" s="1">
        <v>12</v>
      </c>
      <c r="N502" s="1" t="s">
        <v>22</v>
      </c>
      <c r="O502" s="1">
        <v>4</v>
      </c>
      <c r="P502" t="str">
        <f t="shared" si="8"/>
        <v>morning</v>
      </c>
    </row>
    <row r="503" spans="1:16" ht="15.75" customHeight="1" x14ac:dyDescent="0.35">
      <c r="A503" s="1">
        <v>1502</v>
      </c>
      <c r="B503" s="6">
        <v>45481</v>
      </c>
      <c r="C503" s="1">
        <v>204</v>
      </c>
      <c r="D503" s="1">
        <v>302</v>
      </c>
      <c r="E503" s="1">
        <v>101</v>
      </c>
      <c r="F503" s="1">
        <v>1</v>
      </c>
      <c r="G503" s="15">
        <v>227.65600000000003</v>
      </c>
      <c r="H503" s="15">
        <v>227.65600000000003</v>
      </c>
      <c r="I503" s="15">
        <v>68.296800000000005</v>
      </c>
      <c r="J503" s="1" t="b">
        <v>0</v>
      </c>
      <c r="K503" s="9" t="s">
        <v>445</v>
      </c>
      <c r="L503" s="1">
        <v>2024</v>
      </c>
      <c r="M503" s="1">
        <v>7</v>
      </c>
      <c r="N503" s="1" t="s">
        <v>28</v>
      </c>
      <c r="O503" s="1">
        <v>22</v>
      </c>
      <c r="P503" t="str">
        <f t="shared" si="8"/>
        <v>night</v>
      </c>
    </row>
    <row r="504" spans="1:16" ht="15.75" customHeight="1" x14ac:dyDescent="0.35">
      <c r="A504" s="1">
        <v>1503</v>
      </c>
      <c r="B504" s="6">
        <v>45045</v>
      </c>
      <c r="C504" s="1">
        <v>204</v>
      </c>
      <c r="D504" s="1">
        <v>304</v>
      </c>
      <c r="E504" s="1">
        <v>101</v>
      </c>
      <c r="F504" s="1">
        <v>9</v>
      </c>
      <c r="G504" s="15">
        <v>642.73</v>
      </c>
      <c r="H504" s="15">
        <v>5784.57</v>
      </c>
      <c r="I504" s="15">
        <v>867.68549999999993</v>
      </c>
      <c r="J504" s="1" t="b">
        <v>0</v>
      </c>
      <c r="K504" s="9" t="s">
        <v>446</v>
      </c>
      <c r="L504" s="1">
        <v>2023</v>
      </c>
      <c r="M504" s="1">
        <v>4</v>
      </c>
      <c r="N504" s="1" t="s">
        <v>22</v>
      </c>
      <c r="O504" s="1">
        <v>3</v>
      </c>
      <c r="P504" t="str">
        <f t="shared" si="8"/>
        <v>morning</v>
      </c>
    </row>
    <row r="505" spans="1:16" ht="15.75" customHeight="1" x14ac:dyDescent="0.35">
      <c r="A505" s="1">
        <v>1504</v>
      </c>
      <c r="B505" s="6">
        <v>45449</v>
      </c>
      <c r="C505" s="1">
        <v>202</v>
      </c>
      <c r="D505" s="1">
        <v>303</v>
      </c>
      <c r="E505" s="1">
        <v>103</v>
      </c>
      <c r="F505" s="1">
        <v>10</v>
      </c>
      <c r="G505" s="15">
        <v>591.14</v>
      </c>
      <c r="H505" s="15">
        <v>5911.4</v>
      </c>
      <c r="I505" s="15">
        <v>1004.938</v>
      </c>
      <c r="J505" s="1" t="b">
        <v>1</v>
      </c>
      <c r="K505" s="9" t="s">
        <v>447</v>
      </c>
      <c r="L505" s="1">
        <v>2024</v>
      </c>
      <c r="M505" s="1">
        <v>6</v>
      </c>
      <c r="N505" s="1" t="s">
        <v>16</v>
      </c>
      <c r="O505" s="1">
        <v>20</v>
      </c>
      <c r="P505" t="str">
        <f t="shared" si="8"/>
        <v>evening</v>
      </c>
    </row>
    <row r="506" spans="1:16" ht="15.75" customHeight="1" x14ac:dyDescent="0.35">
      <c r="A506" s="1">
        <v>1505</v>
      </c>
      <c r="B506" s="6">
        <v>45426</v>
      </c>
      <c r="C506" s="1">
        <v>202</v>
      </c>
      <c r="D506" s="1">
        <v>305</v>
      </c>
      <c r="E506" s="1">
        <v>102</v>
      </c>
      <c r="F506" s="1">
        <v>6</v>
      </c>
      <c r="G506" s="15">
        <v>253.44000000000003</v>
      </c>
      <c r="H506" s="15">
        <v>1520.64</v>
      </c>
      <c r="I506" s="15">
        <v>288.92160000000001</v>
      </c>
      <c r="J506" s="1" t="b">
        <v>1</v>
      </c>
      <c r="K506" s="9" t="s">
        <v>437</v>
      </c>
      <c r="L506" s="1">
        <v>2024</v>
      </c>
      <c r="M506" s="1">
        <v>5</v>
      </c>
      <c r="N506" s="1" t="s">
        <v>31</v>
      </c>
      <c r="O506" s="1">
        <v>23</v>
      </c>
      <c r="P506" t="str">
        <f t="shared" si="8"/>
        <v>night</v>
      </c>
    </row>
    <row r="507" spans="1:16" ht="15.75" customHeight="1" x14ac:dyDescent="0.35">
      <c r="A507" s="1">
        <v>1506</v>
      </c>
      <c r="B507" s="6">
        <v>45219</v>
      </c>
      <c r="C507" s="1">
        <v>201</v>
      </c>
      <c r="D507" s="1">
        <v>305</v>
      </c>
      <c r="E507" s="1">
        <v>102</v>
      </c>
      <c r="F507" s="1">
        <v>2</v>
      </c>
      <c r="G507" s="15">
        <v>538.67000000000007</v>
      </c>
      <c r="H507" s="15">
        <v>1077.3400000000001</v>
      </c>
      <c r="I507" s="15">
        <v>226.24140000000003</v>
      </c>
      <c r="J507" s="1" t="b">
        <v>0</v>
      </c>
      <c r="K507" s="9" t="s">
        <v>448</v>
      </c>
      <c r="L507" s="1">
        <v>2023</v>
      </c>
      <c r="M507" s="1">
        <v>10</v>
      </c>
      <c r="N507" s="1" t="s">
        <v>26</v>
      </c>
      <c r="O507" s="1">
        <v>11</v>
      </c>
      <c r="P507" t="str">
        <f t="shared" si="8"/>
        <v>morning</v>
      </c>
    </row>
    <row r="508" spans="1:16" ht="15.75" customHeight="1" x14ac:dyDescent="0.35">
      <c r="A508" s="1">
        <v>1507</v>
      </c>
      <c r="B508" s="6">
        <v>45405</v>
      </c>
      <c r="C508" s="1">
        <v>204</v>
      </c>
      <c r="D508" s="1">
        <v>303</v>
      </c>
      <c r="E508" s="1">
        <v>104</v>
      </c>
      <c r="F508" s="1">
        <v>10</v>
      </c>
      <c r="G508" s="15">
        <v>556.68799999999999</v>
      </c>
      <c r="H508" s="15">
        <v>5566.88</v>
      </c>
      <c r="I508" s="15">
        <v>1391.72</v>
      </c>
      <c r="J508" s="1" t="b">
        <v>0</v>
      </c>
      <c r="K508" s="9" t="s">
        <v>449</v>
      </c>
      <c r="L508" s="1">
        <v>2024</v>
      </c>
      <c r="M508" s="1">
        <v>4</v>
      </c>
      <c r="N508" s="1" t="s">
        <v>31</v>
      </c>
      <c r="O508" s="1">
        <v>17</v>
      </c>
      <c r="P508" t="str">
        <f t="shared" si="8"/>
        <v>afternoon</v>
      </c>
    </row>
    <row r="509" spans="1:16" ht="15.75" customHeight="1" x14ac:dyDescent="0.35">
      <c r="A509" s="1">
        <v>1508</v>
      </c>
      <c r="B509" s="6">
        <v>45483</v>
      </c>
      <c r="C509" s="1">
        <v>201</v>
      </c>
      <c r="D509" s="1">
        <v>302</v>
      </c>
      <c r="E509" s="1">
        <v>105</v>
      </c>
      <c r="F509" s="1">
        <v>5</v>
      </c>
      <c r="G509" s="15">
        <v>302.80799999999999</v>
      </c>
      <c r="H509" s="15">
        <v>1514.04</v>
      </c>
      <c r="I509" s="15">
        <v>454.21199999999999</v>
      </c>
      <c r="J509" s="1" t="b">
        <v>0</v>
      </c>
      <c r="K509" s="9" t="s">
        <v>450</v>
      </c>
      <c r="L509" s="1">
        <v>2024</v>
      </c>
      <c r="M509" s="1">
        <v>7</v>
      </c>
      <c r="N509" s="1" t="s">
        <v>18</v>
      </c>
      <c r="O509" s="1">
        <v>17</v>
      </c>
      <c r="P509" t="str">
        <f t="shared" si="8"/>
        <v>afternoon</v>
      </c>
    </row>
    <row r="510" spans="1:16" ht="15.75" customHeight="1" x14ac:dyDescent="0.35">
      <c r="A510" s="1">
        <v>1509</v>
      </c>
      <c r="B510" s="6">
        <v>45233</v>
      </c>
      <c r="C510" s="1">
        <v>201</v>
      </c>
      <c r="D510" s="1">
        <v>305</v>
      </c>
      <c r="E510" s="1">
        <v>102</v>
      </c>
      <c r="F510" s="1">
        <v>9</v>
      </c>
      <c r="G510" s="15">
        <v>96.844000000000008</v>
      </c>
      <c r="H510" s="15">
        <v>871.59600000000012</v>
      </c>
      <c r="I510" s="15">
        <v>130.73940000000002</v>
      </c>
      <c r="J510" s="1" t="b">
        <v>0</v>
      </c>
      <c r="K510" s="9" t="s">
        <v>451</v>
      </c>
      <c r="L510" s="1">
        <v>2023</v>
      </c>
      <c r="M510" s="1">
        <v>11</v>
      </c>
      <c r="N510" s="1" t="s">
        <v>26</v>
      </c>
      <c r="O510" s="1">
        <v>4</v>
      </c>
      <c r="P510" t="str">
        <f t="shared" si="8"/>
        <v>morning</v>
      </c>
    </row>
    <row r="511" spans="1:16" ht="15.75" customHeight="1" x14ac:dyDescent="0.35">
      <c r="A511" s="1">
        <v>1510</v>
      </c>
      <c r="B511" s="6">
        <v>45469</v>
      </c>
      <c r="C511" s="1">
        <v>204</v>
      </c>
      <c r="D511" s="1">
        <v>302</v>
      </c>
      <c r="E511" s="1">
        <v>103</v>
      </c>
      <c r="F511" s="1">
        <v>2</v>
      </c>
      <c r="G511" s="15">
        <v>517.41800000000001</v>
      </c>
      <c r="H511" s="15">
        <v>1034.836</v>
      </c>
      <c r="I511" s="15">
        <v>175.92212000000001</v>
      </c>
      <c r="J511" s="1" t="b">
        <v>0</v>
      </c>
      <c r="K511" s="9" t="s">
        <v>452</v>
      </c>
      <c r="L511" s="1">
        <v>2024</v>
      </c>
      <c r="M511" s="1">
        <v>6</v>
      </c>
      <c r="N511" s="1" t="s">
        <v>18</v>
      </c>
      <c r="O511" s="1">
        <v>13</v>
      </c>
      <c r="P511" t="str">
        <f t="shared" si="8"/>
        <v>afternoon</v>
      </c>
    </row>
    <row r="512" spans="1:16" ht="15.75" customHeight="1" x14ac:dyDescent="0.35">
      <c r="A512" s="1">
        <v>1511</v>
      </c>
      <c r="B512" s="6">
        <v>45286</v>
      </c>
      <c r="C512" s="1">
        <v>201</v>
      </c>
      <c r="D512" s="1">
        <v>303</v>
      </c>
      <c r="E512" s="1">
        <v>102</v>
      </c>
      <c r="F512" s="1">
        <v>6</v>
      </c>
      <c r="G512" s="15">
        <v>176.726</v>
      </c>
      <c r="H512" s="15">
        <v>1060.356</v>
      </c>
      <c r="I512" s="15">
        <v>201.46763999999999</v>
      </c>
      <c r="J512" s="1" t="b">
        <v>0</v>
      </c>
      <c r="K512" s="9" t="s">
        <v>400</v>
      </c>
      <c r="L512" s="1">
        <v>2023</v>
      </c>
      <c r="M512" s="1">
        <v>12</v>
      </c>
      <c r="N512" s="1" t="s">
        <v>31</v>
      </c>
      <c r="O512" s="1">
        <v>16</v>
      </c>
      <c r="P512" t="str">
        <f t="shared" si="8"/>
        <v>afternoon</v>
      </c>
    </row>
    <row r="513" spans="1:16" ht="15.75" customHeight="1" x14ac:dyDescent="0.35">
      <c r="A513" s="1">
        <v>1512</v>
      </c>
      <c r="B513" s="6">
        <v>45536</v>
      </c>
      <c r="C513" s="1">
        <v>201</v>
      </c>
      <c r="D513" s="1">
        <v>305</v>
      </c>
      <c r="E513" s="1">
        <v>101</v>
      </c>
      <c r="F513" s="1">
        <v>4</v>
      </c>
      <c r="G513" s="15">
        <v>467.87400000000002</v>
      </c>
      <c r="H513" s="15">
        <v>1871.4960000000001</v>
      </c>
      <c r="I513" s="15">
        <v>393.01416</v>
      </c>
      <c r="J513" s="1" t="b">
        <v>0</v>
      </c>
      <c r="K513" s="9" t="s">
        <v>453</v>
      </c>
      <c r="L513" s="1">
        <v>2024</v>
      </c>
      <c r="M513" s="1">
        <v>9</v>
      </c>
      <c r="N513" s="1" t="s">
        <v>20</v>
      </c>
      <c r="O513" s="1">
        <v>19</v>
      </c>
      <c r="P513" t="str">
        <f t="shared" si="8"/>
        <v>evening</v>
      </c>
    </row>
    <row r="514" spans="1:16" ht="15.75" customHeight="1" x14ac:dyDescent="0.35">
      <c r="A514" s="1">
        <v>1513</v>
      </c>
      <c r="B514" s="6">
        <v>45432</v>
      </c>
      <c r="C514" s="1">
        <v>205</v>
      </c>
      <c r="D514" s="1">
        <v>302</v>
      </c>
      <c r="E514" s="1">
        <v>101</v>
      </c>
      <c r="F514" s="1">
        <v>3</v>
      </c>
      <c r="G514" s="15">
        <v>198.57200000000003</v>
      </c>
      <c r="H514" s="15">
        <v>595.71600000000012</v>
      </c>
      <c r="I514" s="15">
        <v>148.92900000000003</v>
      </c>
      <c r="J514" s="1" t="b">
        <v>0</v>
      </c>
      <c r="K514" s="9" t="s">
        <v>334</v>
      </c>
      <c r="L514" s="1">
        <v>2024</v>
      </c>
      <c r="M514" s="1">
        <v>5</v>
      </c>
      <c r="N514" s="1" t="s">
        <v>28</v>
      </c>
      <c r="O514" s="1">
        <v>20</v>
      </c>
      <c r="P514" t="str">
        <f t="shared" si="8"/>
        <v>evening</v>
      </c>
    </row>
    <row r="515" spans="1:16" ht="15.75" customHeight="1" x14ac:dyDescent="0.35">
      <c r="A515" s="1">
        <v>1514</v>
      </c>
      <c r="B515" s="6">
        <v>45130</v>
      </c>
      <c r="C515" s="1">
        <v>202</v>
      </c>
      <c r="D515" s="1">
        <v>304</v>
      </c>
      <c r="E515" s="1">
        <v>101</v>
      </c>
      <c r="F515" s="1">
        <v>6</v>
      </c>
      <c r="G515" s="15">
        <v>633.33600000000001</v>
      </c>
      <c r="H515" s="15">
        <v>3800.0160000000001</v>
      </c>
      <c r="I515" s="15">
        <v>1140.0047999999999</v>
      </c>
      <c r="J515" s="1" t="b">
        <v>0</v>
      </c>
      <c r="K515" s="9" t="s">
        <v>454</v>
      </c>
      <c r="L515" s="1">
        <v>2023</v>
      </c>
      <c r="M515" s="1">
        <v>7</v>
      </c>
      <c r="N515" s="1" t="s">
        <v>20</v>
      </c>
      <c r="O515" s="1">
        <v>14</v>
      </c>
      <c r="P515" t="str">
        <f t="shared" si="8"/>
        <v>afternoon</v>
      </c>
    </row>
    <row r="516" spans="1:16" ht="15.75" customHeight="1" x14ac:dyDescent="0.35">
      <c r="A516" s="1">
        <v>2823</v>
      </c>
      <c r="B516" s="6">
        <v>45573</v>
      </c>
      <c r="C516" s="1">
        <v>202</v>
      </c>
      <c r="D516" s="1">
        <v>302</v>
      </c>
      <c r="E516" s="1">
        <v>103</v>
      </c>
      <c r="F516" s="1">
        <v>9</v>
      </c>
      <c r="G516" s="15">
        <v>614.67999999999995</v>
      </c>
      <c r="H516" s="15">
        <v>5532.12</v>
      </c>
      <c r="I516" s="15">
        <v>829.81799999999998</v>
      </c>
      <c r="J516" s="1" t="b">
        <v>0</v>
      </c>
      <c r="K516" s="9" t="s">
        <v>1051</v>
      </c>
      <c r="L516" s="1">
        <v>2024</v>
      </c>
      <c r="M516" s="1">
        <v>10</v>
      </c>
      <c r="N516" s="1" t="s">
        <v>31</v>
      </c>
      <c r="O516" s="1">
        <v>1</v>
      </c>
      <c r="P516" t="str">
        <f t="shared" si="8"/>
        <v>morning</v>
      </c>
    </row>
    <row r="517" spans="1:16" ht="15.75" customHeight="1" x14ac:dyDescent="0.35">
      <c r="A517" s="1">
        <v>1516</v>
      </c>
      <c r="B517" s="6">
        <v>44898</v>
      </c>
      <c r="C517" s="1">
        <v>202</v>
      </c>
      <c r="D517" s="1">
        <v>304</v>
      </c>
      <c r="E517" s="1">
        <v>105</v>
      </c>
      <c r="F517" s="1">
        <v>2</v>
      </c>
      <c r="G517" s="15">
        <v>591.25</v>
      </c>
      <c r="H517" s="15">
        <v>1182.5</v>
      </c>
      <c r="I517" s="15">
        <v>201.02500000000001</v>
      </c>
      <c r="J517" s="1" t="b">
        <v>0</v>
      </c>
      <c r="K517" s="9" t="s">
        <v>167</v>
      </c>
      <c r="L517" s="1">
        <v>2022</v>
      </c>
      <c r="M517" s="1">
        <v>12</v>
      </c>
      <c r="N517" s="1" t="s">
        <v>22</v>
      </c>
      <c r="O517" s="1">
        <v>16</v>
      </c>
      <c r="P517" t="str">
        <f t="shared" si="8"/>
        <v>afternoon</v>
      </c>
    </row>
    <row r="518" spans="1:16" ht="15.75" customHeight="1" x14ac:dyDescent="0.35">
      <c r="A518" s="1">
        <v>1517</v>
      </c>
      <c r="B518" s="6">
        <v>45473</v>
      </c>
      <c r="C518" s="1">
        <v>202</v>
      </c>
      <c r="D518" s="1">
        <v>303</v>
      </c>
      <c r="E518" s="1">
        <v>101</v>
      </c>
      <c r="F518" s="1">
        <v>7</v>
      </c>
      <c r="G518" s="15">
        <v>540.67200000000003</v>
      </c>
      <c r="H518" s="15">
        <v>3784.7040000000002</v>
      </c>
      <c r="I518" s="15">
        <v>719.09376000000009</v>
      </c>
      <c r="J518" s="1" t="b">
        <v>0</v>
      </c>
      <c r="K518" s="9" t="s">
        <v>455</v>
      </c>
      <c r="L518" s="1">
        <v>2024</v>
      </c>
      <c r="M518" s="1">
        <v>6</v>
      </c>
      <c r="N518" s="1" t="s">
        <v>20</v>
      </c>
      <c r="O518" s="1">
        <v>10</v>
      </c>
      <c r="P518" t="str">
        <f t="shared" si="8"/>
        <v>morning</v>
      </c>
    </row>
    <row r="519" spans="1:16" ht="15.75" customHeight="1" x14ac:dyDescent="0.35">
      <c r="A519" s="1">
        <v>1518</v>
      </c>
      <c r="B519" s="6">
        <v>45162</v>
      </c>
      <c r="C519" s="1">
        <v>205</v>
      </c>
      <c r="D519" s="1">
        <v>304</v>
      </c>
      <c r="E519" s="1">
        <v>105</v>
      </c>
      <c r="F519" s="1">
        <v>9</v>
      </c>
      <c r="G519" s="15">
        <v>333.71800000000002</v>
      </c>
      <c r="H519" s="15">
        <v>3003.462</v>
      </c>
      <c r="I519" s="15">
        <v>630.72701999999992</v>
      </c>
      <c r="J519" s="1" t="b">
        <v>0</v>
      </c>
      <c r="K519" s="9" t="s">
        <v>456</v>
      </c>
      <c r="L519" s="1">
        <v>2023</v>
      </c>
      <c r="M519" s="1">
        <v>8</v>
      </c>
      <c r="N519" s="1" t="s">
        <v>16</v>
      </c>
      <c r="O519" s="1">
        <v>13</v>
      </c>
      <c r="P519" t="str">
        <f t="shared" si="8"/>
        <v>afternoon</v>
      </c>
    </row>
    <row r="520" spans="1:16" ht="15.75" customHeight="1" x14ac:dyDescent="0.35">
      <c r="A520" s="1">
        <v>1519</v>
      </c>
      <c r="B520" s="6">
        <v>45109</v>
      </c>
      <c r="C520" s="1">
        <v>205</v>
      </c>
      <c r="D520" s="1">
        <v>301</v>
      </c>
      <c r="E520" s="1">
        <v>104</v>
      </c>
      <c r="F520" s="1">
        <v>10</v>
      </c>
      <c r="G520" s="15">
        <v>158.84000000000003</v>
      </c>
      <c r="H520" s="15">
        <v>1588.4000000000003</v>
      </c>
      <c r="I520" s="15">
        <v>397.10000000000008</v>
      </c>
      <c r="J520" s="1" t="b">
        <v>0</v>
      </c>
      <c r="K520" s="9" t="s">
        <v>457</v>
      </c>
      <c r="L520" s="1">
        <v>2023</v>
      </c>
      <c r="M520" s="1">
        <v>7</v>
      </c>
      <c r="N520" s="1" t="s">
        <v>20</v>
      </c>
      <c r="O520" s="1">
        <v>10</v>
      </c>
      <c r="P520" t="str">
        <f t="shared" si="8"/>
        <v>morning</v>
      </c>
    </row>
    <row r="521" spans="1:16" ht="15.75" customHeight="1" x14ac:dyDescent="0.35">
      <c r="A521" s="1">
        <v>1520</v>
      </c>
      <c r="B521" s="6">
        <v>45267</v>
      </c>
      <c r="C521" s="1">
        <v>204</v>
      </c>
      <c r="D521" s="1">
        <v>302</v>
      </c>
      <c r="E521" s="1">
        <v>103</v>
      </c>
      <c r="F521" s="1">
        <v>10</v>
      </c>
      <c r="G521" s="15">
        <v>267.89400000000001</v>
      </c>
      <c r="H521" s="15">
        <v>2678.94</v>
      </c>
      <c r="I521" s="15">
        <v>803.68200000000002</v>
      </c>
      <c r="J521" s="1" t="b">
        <v>0</v>
      </c>
      <c r="K521" s="9" t="s">
        <v>458</v>
      </c>
      <c r="L521" s="1">
        <v>2023</v>
      </c>
      <c r="M521" s="1">
        <v>12</v>
      </c>
      <c r="N521" s="1" t="s">
        <v>16</v>
      </c>
      <c r="O521" s="1">
        <v>3</v>
      </c>
      <c r="P521" t="str">
        <f t="shared" si="8"/>
        <v>morning</v>
      </c>
    </row>
    <row r="522" spans="1:16" ht="15.75" customHeight="1" x14ac:dyDescent="0.35">
      <c r="A522" s="1">
        <v>1521</v>
      </c>
      <c r="B522" s="6">
        <v>45336</v>
      </c>
      <c r="C522" s="1">
        <v>204</v>
      </c>
      <c r="D522" s="1">
        <v>304</v>
      </c>
      <c r="E522" s="1">
        <v>104</v>
      </c>
      <c r="F522" s="1">
        <v>1</v>
      </c>
      <c r="G522" s="15">
        <v>609.62000000000012</v>
      </c>
      <c r="H522" s="15">
        <v>609.62000000000012</v>
      </c>
      <c r="I522" s="15">
        <v>91.443000000000012</v>
      </c>
      <c r="J522" s="1" t="b">
        <v>0</v>
      </c>
      <c r="K522" s="9" t="s">
        <v>459</v>
      </c>
      <c r="L522" s="1">
        <v>2024</v>
      </c>
      <c r="M522" s="1">
        <v>2</v>
      </c>
      <c r="N522" s="1" t="s">
        <v>18</v>
      </c>
      <c r="O522" s="1">
        <v>21</v>
      </c>
      <c r="P522" t="str">
        <f t="shared" si="8"/>
        <v>night</v>
      </c>
    </row>
    <row r="523" spans="1:16" ht="15.75" customHeight="1" x14ac:dyDescent="0.35">
      <c r="A523" s="1">
        <v>1522</v>
      </c>
      <c r="B523" s="6">
        <v>45355</v>
      </c>
      <c r="C523" s="1">
        <v>205</v>
      </c>
      <c r="D523" s="1">
        <v>303</v>
      </c>
      <c r="E523" s="1">
        <v>103</v>
      </c>
      <c r="F523" s="1">
        <v>6</v>
      </c>
      <c r="G523" s="15">
        <v>600.42400000000009</v>
      </c>
      <c r="H523" s="15">
        <v>3602.5440000000008</v>
      </c>
      <c r="I523" s="15">
        <v>612.43248000000017</v>
      </c>
      <c r="J523" s="1" t="b">
        <v>1</v>
      </c>
      <c r="K523" s="9" t="s">
        <v>460</v>
      </c>
      <c r="L523" s="1">
        <v>2024</v>
      </c>
      <c r="M523" s="1">
        <v>3</v>
      </c>
      <c r="N523" s="1" t="s">
        <v>28</v>
      </c>
      <c r="O523" s="1">
        <v>7</v>
      </c>
      <c r="P523" t="str">
        <f t="shared" ref="P523:P586" si="9">IF(O523 &lt; 12, "morning", IF(O523 &lt; 18, "afternoon", IF(O523 &lt; 21, "evening", "night")))</f>
        <v>morning</v>
      </c>
    </row>
    <row r="524" spans="1:16" ht="15.75" customHeight="1" x14ac:dyDescent="0.35">
      <c r="A524" s="1">
        <v>1523</v>
      </c>
      <c r="B524" s="6">
        <v>45429</v>
      </c>
      <c r="C524" s="1">
        <v>202</v>
      </c>
      <c r="D524" s="1">
        <v>301</v>
      </c>
      <c r="E524" s="1">
        <v>105</v>
      </c>
      <c r="F524" s="1">
        <v>9</v>
      </c>
      <c r="G524" s="15">
        <v>290.79600000000005</v>
      </c>
      <c r="H524" s="15">
        <v>2617.1640000000007</v>
      </c>
      <c r="I524" s="15">
        <v>497.26116000000013</v>
      </c>
      <c r="J524" s="1" t="b">
        <v>0</v>
      </c>
      <c r="K524" s="9" t="s">
        <v>215</v>
      </c>
      <c r="L524" s="1">
        <v>2024</v>
      </c>
      <c r="M524" s="1">
        <v>5</v>
      </c>
      <c r="N524" s="1" t="s">
        <v>26</v>
      </c>
      <c r="O524" s="1">
        <v>2</v>
      </c>
      <c r="P524" t="str">
        <f t="shared" si="9"/>
        <v>morning</v>
      </c>
    </row>
    <row r="525" spans="1:16" ht="15.75" customHeight="1" x14ac:dyDescent="0.35">
      <c r="A525" s="1">
        <v>1524</v>
      </c>
      <c r="B525" s="6">
        <v>45025</v>
      </c>
      <c r="C525" s="1">
        <v>205</v>
      </c>
      <c r="D525" s="1">
        <v>303</v>
      </c>
      <c r="E525" s="1">
        <v>104</v>
      </c>
      <c r="F525" s="1">
        <v>4</v>
      </c>
      <c r="G525" s="15">
        <v>236.52200000000002</v>
      </c>
      <c r="H525" s="15">
        <v>946.08800000000008</v>
      </c>
      <c r="I525" s="15">
        <v>198.67848000000001</v>
      </c>
      <c r="J525" s="1" t="b">
        <v>1</v>
      </c>
      <c r="K525" s="9" t="s">
        <v>461</v>
      </c>
      <c r="L525" s="1">
        <v>2023</v>
      </c>
      <c r="M525" s="1">
        <v>4</v>
      </c>
      <c r="N525" s="1" t="s">
        <v>20</v>
      </c>
      <c r="O525" s="1">
        <v>19</v>
      </c>
      <c r="P525" t="str">
        <f t="shared" si="9"/>
        <v>evening</v>
      </c>
    </row>
    <row r="526" spans="1:16" ht="15.75" customHeight="1" x14ac:dyDescent="0.35">
      <c r="A526" s="1">
        <v>1525</v>
      </c>
      <c r="B526" s="6">
        <v>45162</v>
      </c>
      <c r="C526" s="1">
        <v>204</v>
      </c>
      <c r="D526" s="1">
        <v>305</v>
      </c>
      <c r="E526" s="1">
        <v>101</v>
      </c>
      <c r="F526" s="1">
        <v>9</v>
      </c>
      <c r="G526" s="15">
        <v>364.65000000000003</v>
      </c>
      <c r="H526" s="15">
        <v>3281.8500000000004</v>
      </c>
      <c r="I526" s="15">
        <v>820.46250000000009</v>
      </c>
      <c r="J526" s="1" t="b">
        <v>1</v>
      </c>
      <c r="K526" s="9" t="s">
        <v>462</v>
      </c>
      <c r="L526" s="1">
        <v>2023</v>
      </c>
      <c r="M526" s="1">
        <v>8</v>
      </c>
      <c r="N526" s="1" t="s">
        <v>16</v>
      </c>
      <c r="O526" s="1">
        <v>9</v>
      </c>
      <c r="P526" t="str">
        <f t="shared" si="9"/>
        <v>morning</v>
      </c>
    </row>
    <row r="527" spans="1:16" ht="15.75" customHeight="1" x14ac:dyDescent="0.35">
      <c r="A527" s="1">
        <v>1526</v>
      </c>
      <c r="B527" s="6">
        <v>45408</v>
      </c>
      <c r="C527" s="1">
        <v>202</v>
      </c>
      <c r="D527" s="1">
        <v>303</v>
      </c>
      <c r="E527" s="1">
        <v>104</v>
      </c>
      <c r="F527" s="1">
        <v>3</v>
      </c>
      <c r="G527" s="15">
        <v>172.94200000000001</v>
      </c>
      <c r="H527" s="15">
        <v>518.82600000000002</v>
      </c>
      <c r="I527" s="15">
        <v>155.64779999999999</v>
      </c>
      <c r="J527" s="1" t="b">
        <v>0</v>
      </c>
      <c r="K527" s="9" t="s">
        <v>131</v>
      </c>
      <c r="L527" s="1">
        <v>2024</v>
      </c>
      <c r="M527" s="1">
        <v>4</v>
      </c>
      <c r="N527" s="1" t="s">
        <v>26</v>
      </c>
      <c r="O527" s="1">
        <v>17</v>
      </c>
      <c r="P527" t="str">
        <f t="shared" si="9"/>
        <v>afternoon</v>
      </c>
    </row>
    <row r="528" spans="1:16" ht="15.75" customHeight="1" x14ac:dyDescent="0.35">
      <c r="A528" s="1">
        <v>1527</v>
      </c>
      <c r="B528" s="6">
        <v>45257</v>
      </c>
      <c r="C528" s="1">
        <v>203</v>
      </c>
      <c r="D528" s="1">
        <v>304</v>
      </c>
      <c r="E528" s="1">
        <v>105</v>
      </c>
      <c r="F528" s="1">
        <v>7</v>
      </c>
      <c r="G528" s="15">
        <v>507.01200000000006</v>
      </c>
      <c r="H528" s="15">
        <v>3549.0840000000003</v>
      </c>
      <c r="I528" s="15">
        <v>532.36260000000004</v>
      </c>
      <c r="J528" s="1" t="b">
        <v>1</v>
      </c>
      <c r="K528" s="9" t="s">
        <v>86</v>
      </c>
      <c r="L528" s="1">
        <v>2023</v>
      </c>
      <c r="M528" s="1">
        <v>11</v>
      </c>
      <c r="N528" s="1" t="s">
        <v>28</v>
      </c>
      <c r="O528" s="1">
        <v>8</v>
      </c>
      <c r="P528" t="str">
        <f t="shared" si="9"/>
        <v>morning</v>
      </c>
    </row>
    <row r="529" spans="1:16" ht="15.75" customHeight="1" x14ac:dyDescent="0.35">
      <c r="A529" s="1">
        <v>1528</v>
      </c>
      <c r="B529" s="6">
        <v>44968</v>
      </c>
      <c r="C529" s="1">
        <v>202</v>
      </c>
      <c r="D529" s="1">
        <v>302</v>
      </c>
      <c r="E529" s="1">
        <v>103</v>
      </c>
      <c r="F529" s="1">
        <v>2</v>
      </c>
      <c r="G529" s="15">
        <v>457.44600000000003</v>
      </c>
      <c r="H529" s="15">
        <v>914.89200000000005</v>
      </c>
      <c r="I529" s="15">
        <v>155.53164000000001</v>
      </c>
      <c r="J529" s="1" t="b">
        <v>0</v>
      </c>
      <c r="K529" s="9" t="s">
        <v>463</v>
      </c>
      <c r="L529" s="1">
        <v>2023</v>
      </c>
      <c r="M529" s="1">
        <v>2</v>
      </c>
      <c r="N529" s="1" t="s">
        <v>22</v>
      </c>
      <c r="O529" s="1">
        <v>0</v>
      </c>
      <c r="P529" t="str">
        <f t="shared" si="9"/>
        <v>morning</v>
      </c>
    </row>
    <row r="530" spans="1:16" ht="15.75" customHeight="1" x14ac:dyDescent="0.35">
      <c r="A530" s="1">
        <v>1529</v>
      </c>
      <c r="B530" s="6">
        <v>45249</v>
      </c>
      <c r="C530" s="1">
        <v>202</v>
      </c>
      <c r="D530" s="1">
        <v>303</v>
      </c>
      <c r="E530" s="1">
        <v>101</v>
      </c>
      <c r="F530" s="1">
        <v>8</v>
      </c>
      <c r="G530" s="15">
        <v>385.79200000000009</v>
      </c>
      <c r="H530" s="15">
        <v>3086.3360000000007</v>
      </c>
      <c r="I530" s="15">
        <v>586.40384000000017</v>
      </c>
      <c r="J530" s="1" t="b">
        <v>0</v>
      </c>
      <c r="K530" s="9" t="s">
        <v>464</v>
      </c>
      <c r="L530" s="1">
        <v>2023</v>
      </c>
      <c r="M530" s="1">
        <v>11</v>
      </c>
      <c r="N530" s="1" t="s">
        <v>20</v>
      </c>
      <c r="O530" s="1">
        <v>4</v>
      </c>
      <c r="P530" t="str">
        <f t="shared" si="9"/>
        <v>morning</v>
      </c>
    </row>
    <row r="531" spans="1:16" ht="15.75" customHeight="1" x14ac:dyDescent="0.35">
      <c r="A531" s="1">
        <v>1530</v>
      </c>
      <c r="B531" s="6">
        <v>45005</v>
      </c>
      <c r="C531" s="1">
        <v>205</v>
      </c>
      <c r="D531" s="1">
        <v>303</v>
      </c>
      <c r="E531" s="1">
        <v>102</v>
      </c>
      <c r="F531" s="1">
        <v>3</v>
      </c>
      <c r="G531" s="15">
        <v>591.27200000000005</v>
      </c>
      <c r="H531" s="15">
        <v>1773.8160000000003</v>
      </c>
      <c r="I531" s="15">
        <v>372.50136000000003</v>
      </c>
      <c r="J531" s="1" t="b">
        <v>0</v>
      </c>
      <c r="K531" s="9" t="s">
        <v>82</v>
      </c>
      <c r="L531" s="1">
        <v>2023</v>
      </c>
      <c r="M531" s="1">
        <v>3</v>
      </c>
      <c r="N531" s="1" t="s">
        <v>28</v>
      </c>
      <c r="O531" s="1">
        <v>12</v>
      </c>
      <c r="P531" t="str">
        <f t="shared" si="9"/>
        <v>afternoon</v>
      </c>
    </row>
    <row r="532" spans="1:16" ht="15.75" customHeight="1" x14ac:dyDescent="0.35">
      <c r="A532" s="1">
        <v>1531</v>
      </c>
      <c r="B532" s="6">
        <v>45387</v>
      </c>
      <c r="C532" s="1">
        <v>205</v>
      </c>
      <c r="D532" s="1">
        <v>304</v>
      </c>
      <c r="E532" s="1">
        <v>101</v>
      </c>
      <c r="F532" s="1">
        <v>2</v>
      </c>
      <c r="G532" s="15">
        <v>536.51400000000001</v>
      </c>
      <c r="H532" s="15">
        <v>1073.028</v>
      </c>
      <c r="I532" s="15">
        <v>268.25700000000001</v>
      </c>
      <c r="J532" s="1" t="b">
        <v>0</v>
      </c>
      <c r="K532" s="9" t="s">
        <v>465</v>
      </c>
      <c r="L532" s="1">
        <v>2024</v>
      </c>
      <c r="M532" s="1">
        <v>4</v>
      </c>
      <c r="N532" s="1" t="s">
        <v>26</v>
      </c>
      <c r="O532" s="1">
        <v>7</v>
      </c>
      <c r="P532" t="str">
        <f t="shared" si="9"/>
        <v>morning</v>
      </c>
    </row>
    <row r="533" spans="1:16" ht="15.75" customHeight="1" x14ac:dyDescent="0.35">
      <c r="A533" s="1">
        <v>1532</v>
      </c>
      <c r="B533" s="6">
        <v>45308</v>
      </c>
      <c r="C533" s="1">
        <v>205</v>
      </c>
      <c r="D533" s="1">
        <v>302</v>
      </c>
      <c r="E533" s="1">
        <v>102</v>
      </c>
      <c r="F533" s="1">
        <v>3</v>
      </c>
      <c r="G533" s="15">
        <v>528.63800000000003</v>
      </c>
      <c r="H533" s="15">
        <v>1585.9140000000002</v>
      </c>
      <c r="I533" s="15">
        <v>475.77420000000006</v>
      </c>
      <c r="J533" s="1" t="b">
        <v>0</v>
      </c>
      <c r="K533" s="9" t="s">
        <v>466</v>
      </c>
      <c r="L533" s="1">
        <v>2024</v>
      </c>
      <c r="M533" s="1">
        <v>1</v>
      </c>
      <c r="N533" s="1" t="s">
        <v>18</v>
      </c>
      <c r="O533" s="1">
        <v>18</v>
      </c>
      <c r="P533" t="str">
        <f t="shared" si="9"/>
        <v>evening</v>
      </c>
    </row>
    <row r="534" spans="1:16" ht="15.75" customHeight="1" x14ac:dyDescent="0.35">
      <c r="A534" s="1">
        <v>2913</v>
      </c>
      <c r="B534" s="6">
        <v>45566</v>
      </c>
      <c r="C534" s="1">
        <v>203</v>
      </c>
      <c r="D534" s="1">
        <v>301</v>
      </c>
      <c r="E534" s="1">
        <v>102</v>
      </c>
      <c r="F534" s="1">
        <v>10</v>
      </c>
      <c r="G534" s="15">
        <v>539.48400000000004</v>
      </c>
      <c r="H534" s="15">
        <v>5394.84</v>
      </c>
      <c r="I534" s="15">
        <v>809.226</v>
      </c>
      <c r="J534" s="1" t="b">
        <v>0</v>
      </c>
      <c r="K534" s="9" t="s">
        <v>872</v>
      </c>
      <c r="L534" s="1">
        <v>2024</v>
      </c>
      <c r="M534" s="1">
        <v>10</v>
      </c>
      <c r="N534" s="1" t="s">
        <v>31</v>
      </c>
      <c r="O534" s="1">
        <v>8</v>
      </c>
      <c r="P534" t="str">
        <f t="shared" si="9"/>
        <v>morning</v>
      </c>
    </row>
    <row r="535" spans="1:16" ht="15.75" customHeight="1" x14ac:dyDescent="0.35">
      <c r="A535" s="1">
        <v>1534</v>
      </c>
      <c r="B535" s="6">
        <v>45563</v>
      </c>
      <c r="C535" s="1">
        <v>203</v>
      </c>
      <c r="D535" s="1">
        <v>302</v>
      </c>
      <c r="E535" s="1">
        <v>103</v>
      </c>
      <c r="F535" s="1">
        <v>3</v>
      </c>
      <c r="G535" s="15">
        <v>271.12799999999999</v>
      </c>
      <c r="H535" s="15">
        <v>813.38400000000001</v>
      </c>
      <c r="I535" s="15">
        <v>138.27528000000001</v>
      </c>
      <c r="J535" s="1" t="b">
        <v>0</v>
      </c>
      <c r="K535" s="9" t="s">
        <v>287</v>
      </c>
      <c r="L535" s="1">
        <v>2024</v>
      </c>
      <c r="M535" s="1">
        <v>9</v>
      </c>
      <c r="N535" s="1" t="s">
        <v>22</v>
      </c>
      <c r="O535" s="1">
        <v>7</v>
      </c>
      <c r="P535" t="str">
        <f t="shared" si="9"/>
        <v>morning</v>
      </c>
    </row>
    <row r="536" spans="1:16" ht="15.75" customHeight="1" x14ac:dyDescent="0.35">
      <c r="A536" s="1">
        <v>1535</v>
      </c>
      <c r="B536" s="6">
        <v>44971</v>
      </c>
      <c r="C536" s="1">
        <v>201</v>
      </c>
      <c r="D536" s="1">
        <v>301</v>
      </c>
      <c r="E536" s="1">
        <v>105</v>
      </c>
      <c r="F536" s="1">
        <v>2</v>
      </c>
      <c r="G536" s="15">
        <v>354.39800000000002</v>
      </c>
      <c r="H536" s="15">
        <v>708.79600000000005</v>
      </c>
      <c r="I536" s="15">
        <v>134.67124000000001</v>
      </c>
      <c r="J536" s="1" t="b">
        <v>0</v>
      </c>
      <c r="K536" s="9" t="s">
        <v>468</v>
      </c>
      <c r="L536" s="1">
        <v>2023</v>
      </c>
      <c r="M536" s="1">
        <v>2</v>
      </c>
      <c r="N536" s="1" t="s">
        <v>31</v>
      </c>
      <c r="O536" s="1">
        <v>7</v>
      </c>
      <c r="P536" t="str">
        <f t="shared" si="9"/>
        <v>morning</v>
      </c>
    </row>
    <row r="537" spans="1:16" ht="15.75" customHeight="1" x14ac:dyDescent="0.35">
      <c r="A537" s="1">
        <v>1536</v>
      </c>
      <c r="B537" s="6">
        <v>45533</v>
      </c>
      <c r="C537" s="1">
        <v>202</v>
      </c>
      <c r="D537" s="1">
        <v>304</v>
      </c>
      <c r="E537" s="1">
        <v>103</v>
      </c>
      <c r="F537" s="1">
        <v>1</v>
      </c>
      <c r="G537" s="15">
        <v>565.84</v>
      </c>
      <c r="H537" s="15">
        <v>565.84</v>
      </c>
      <c r="I537" s="15">
        <v>118.82640000000001</v>
      </c>
      <c r="J537" s="1" t="b">
        <v>1</v>
      </c>
      <c r="K537" s="9" t="s">
        <v>221</v>
      </c>
      <c r="L537" s="1">
        <v>2024</v>
      </c>
      <c r="M537" s="1">
        <v>8</v>
      </c>
      <c r="N537" s="1" t="s">
        <v>16</v>
      </c>
      <c r="O537" s="1">
        <v>8</v>
      </c>
      <c r="P537" t="str">
        <f t="shared" si="9"/>
        <v>morning</v>
      </c>
    </row>
    <row r="538" spans="1:16" ht="15.75" customHeight="1" x14ac:dyDescent="0.35">
      <c r="A538" s="1">
        <v>1537</v>
      </c>
      <c r="B538" s="6">
        <v>45295</v>
      </c>
      <c r="C538" s="1">
        <v>202</v>
      </c>
      <c r="D538" s="1">
        <v>302</v>
      </c>
      <c r="E538" s="1">
        <v>104</v>
      </c>
      <c r="F538" s="1">
        <v>6</v>
      </c>
      <c r="G538" s="15">
        <v>223.828</v>
      </c>
      <c r="H538" s="15">
        <v>1342.9680000000001</v>
      </c>
      <c r="I538" s="15">
        <v>335.74200000000002</v>
      </c>
      <c r="J538" s="1" t="b">
        <v>0</v>
      </c>
      <c r="K538" s="9" t="s">
        <v>469</v>
      </c>
      <c r="L538" s="1">
        <v>2024</v>
      </c>
      <c r="M538" s="1">
        <v>1</v>
      </c>
      <c r="N538" s="1" t="s">
        <v>16</v>
      </c>
      <c r="O538" s="1">
        <v>3</v>
      </c>
      <c r="P538" t="str">
        <f t="shared" si="9"/>
        <v>morning</v>
      </c>
    </row>
    <row r="539" spans="1:16" ht="15.75" customHeight="1" x14ac:dyDescent="0.35">
      <c r="A539" s="1">
        <v>1538</v>
      </c>
      <c r="B539" s="6">
        <v>45443</v>
      </c>
      <c r="C539" s="1">
        <v>203</v>
      </c>
      <c r="D539" s="1">
        <v>305</v>
      </c>
      <c r="E539" s="1">
        <v>105</v>
      </c>
      <c r="F539" s="1">
        <v>2</v>
      </c>
      <c r="G539" s="15">
        <v>432.322</v>
      </c>
      <c r="H539" s="15">
        <v>864.64400000000001</v>
      </c>
      <c r="I539" s="15">
        <v>259.39319999999998</v>
      </c>
      <c r="J539" s="1" t="b">
        <v>0</v>
      </c>
      <c r="K539" s="9" t="s">
        <v>470</v>
      </c>
      <c r="L539" s="1">
        <v>2024</v>
      </c>
      <c r="M539" s="1">
        <v>5</v>
      </c>
      <c r="N539" s="1" t="s">
        <v>26</v>
      </c>
      <c r="O539" s="1">
        <v>22</v>
      </c>
      <c r="P539" t="str">
        <f t="shared" si="9"/>
        <v>night</v>
      </c>
    </row>
    <row r="540" spans="1:16" ht="15.75" customHeight="1" x14ac:dyDescent="0.35">
      <c r="A540" s="1">
        <v>1539</v>
      </c>
      <c r="B540" s="6">
        <v>45044</v>
      </c>
      <c r="C540" s="1">
        <v>204</v>
      </c>
      <c r="D540" s="1">
        <v>303</v>
      </c>
      <c r="E540" s="1">
        <v>105</v>
      </c>
      <c r="F540" s="1">
        <v>1</v>
      </c>
      <c r="G540" s="15">
        <v>91.190000000000012</v>
      </c>
      <c r="H540" s="15">
        <v>91.190000000000012</v>
      </c>
      <c r="I540" s="15">
        <v>13.678500000000001</v>
      </c>
      <c r="J540" s="1" t="b">
        <v>0</v>
      </c>
      <c r="K540" s="9" t="s">
        <v>471</v>
      </c>
      <c r="L540" s="1">
        <v>2023</v>
      </c>
      <c r="M540" s="1">
        <v>4</v>
      </c>
      <c r="N540" s="1" t="s">
        <v>26</v>
      </c>
      <c r="O540" s="1">
        <v>13</v>
      </c>
      <c r="P540" t="str">
        <f t="shared" si="9"/>
        <v>afternoon</v>
      </c>
    </row>
    <row r="541" spans="1:16" ht="15.75" customHeight="1" x14ac:dyDescent="0.35">
      <c r="A541" s="1">
        <v>1540</v>
      </c>
      <c r="B541" s="6">
        <v>45461</v>
      </c>
      <c r="C541" s="1">
        <v>204</v>
      </c>
      <c r="D541" s="1">
        <v>305</v>
      </c>
      <c r="E541" s="1">
        <v>103</v>
      </c>
      <c r="F541" s="1">
        <v>4</v>
      </c>
      <c r="G541" s="15">
        <v>209.96800000000002</v>
      </c>
      <c r="H541" s="15">
        <v>839.87200000000007</v>
      </c>
      <c r="I541" s="15">
        <v>142.77824000000001</v>
      </c>
      <c r="J541" s="1" t="b">
        <v>0</v>
      </c>
      <c r="K541" s="9" t="s">
        <v>46</v>
      </c>
      <c r="L541" s="1">
        <v>2024</v>
      </c>
      <c r="M541" s="1">
        <v>6</v>
      </c>
      <c r="N541" s="1" t="s">
        <v>31</v>
      </c>
      <c r="O541" s="1">
        <v>8</v>
      </c>
      <c r="P541" t="str">
        <f t="shared" si="9"/>
        <v>morning</v>
      </c>
    </row>
    <row r="542" spans="1:16" ht="15.75" customHeight="1" x14ac:dyDescent="0.35">
      <c r="A542" s="1">
        <v>1541</v>
      </c>
      <c r="B542" s="6">
        <v>45344</v>
      </c>
      <c r="C542" s="1">
        <v>202</v>
      </c>
      <c r="D542" s="1">
        <v>301</v>
      </c>
      <c r="E542" s="1">
        <v>101</v>
      </c>
      <c r="F542" s="1">
        <v>9</v>
      </c>
      <c r="G542" s="15">
        <v>632.34600000000012</v>
      </c>
      <c r="H542" s="15">
        <v>5691.1140000000014</v>
      </c>
      <c r="I542" s="15">
        <v>1081.3116600000003</v>
      </c>
      <c r="J542" s="1" t="b">
        <v>0</v>
      </c>
      <c r="K542" s="9" t="s">
        <v>472</v>
      </c>
      <c r="L542" s="1">
        <v>2024</v>
      </c>
      <c r="M542" s="1">
        <v>2</v>
      </c>
      <c r="N542" s="1" t="s">
        <v>16</v>
      </c>
      <c r="O542" s="1">
        <v>1</v>
      </c>
      <c r="P542" t="str">
        <f t="shared" si="9"/>
        <v>morning</v>
      </c>
    </row>
    <row r="543" spans="1:16" ht="15.75" customHeight="1" x14ac:dyDescent="0.35">
      <c r="A543" s="1">
        <v>1542</v>
      </c>
      <c r="B543" s="6">
        <v>45358</v>
      </c>
      <c r="C543" s="1">
        <v>205</v>
      </c>
      <c r="D543" s="1">
        <v>302</v>
      </c>
      <c r="E543" s="1">
        <v>104</v>
      </c>
      <c r="F543" s="1">
        <v>1</v>
      </c>
      <c r="G543" s="15">
        <v>44.110000000000007</v>
      </c>
      <c r="H543" s="15">
        <v>44.110000000000007</v>
      </c>
      <c r="I543" s="15">
        <v>9.2631000000000014</v>
      </c>
      <c r="J543" s="1" t="b">
        <v>0</v>
      </c>
      <c r="K543" s="9" t="s">
        <v>298</v>
      </c>
      <c r="L543" s="1">
        <v>2024</v>
      </c>
      <c r="M543" s="1">
        <v>3</v>
      </c>
      <c r="N543" s="1" t="s">
        <v>16</v>
      </c>
      <c r="O543" s="1">
        <v>17</v>
      </c>
      <c r="P543" t="str">
        <f t="shared" si="9"/>
        <v>afternoon</v>
      </c>
    </row>
    <row r="544" spans="1:16" ht="15.75" customHeight="1" x14ac:dyDescent="0.35">
      <c r="A544" s="1">
        <v>1543</v>
      </c>
      <c r="B544" s="6">
        <v>45379</v>
      </c>
      <c r="C544" s="1">
        <v>203</v>
      </c>
      <c r="D544" s="1">
        <v>303</v>
      </c>
      <c r="E544" s="1">
        <v>104</v>
      </c>
      <c r="F544" s="1">
        <v>3</v>
      </c>
      <c r="G544" s="15">
        <v>231.96800000000002</v>
      </c>
      <c r="H544" s="15">
        <v>695.904</v>
      </c>
      <c r="I544" s="15">
        <v>173.976</v>
      </c>
      <c r="J544" s="1" t="b">
        <v>0</v>
      </c>
      <c r="K544" s="9" t="s">
        <v>473</v>
      </c>
      <c r="L544" s="1">
        <v>2024</v>
      </c>
      <c r="M544" s="1">
        <v>3</v>
      </c>
      <c r="N544" s="1" t="s">
        <v>16</v>
      </c>
      <c r="O544" s="1">
        <v>21</v>
      </c>
      <c r="P544" t="str">
        <f t="shared" si="9"/>
        <v>night</v>
      </c>
    </row>
    <row r="545" spans="1:16" ht="15.75" customHeight="1" x14ac:dyDescent="0.35">
      <c r="A545" s="1">
        <v>1544</v>
      </c>
      <c r="B545" s="6">
        <v>45285</v>
      </c>
      <c r="C545" s="1">
        <v>205</v>
      </c>
      <c r="D545" s="1">
        <v>304</v>
      </c>
      <c r="E545" s="1">
        <v>102</v>
      </c>
      <c r="F545" s="1">
        <v>9</v>
      </c>
      <c r="G545" s="15">
        <v>458.01800000000003</v>
      </c>
      <c r="H545" s="15">
        <v>4122.1620000000003</v>
      </c>
      <c r="I545" s="15">
        <v>1236.6486</v>
      </c>
      <c r="J545" s="1" t="b">
        <v>0</v>
      </c>
      <c r="K545" s="9" t="s">
        <v>381</v>
      </c>
      <c r="L545" s="1">
        <v>2023</v>
      </c>
      <c r="M545" s="1">
        <v>12</v>
      </c>
      <c r="N545" s="1" t="s">
        <v>28</v>
      </c>
      <c r="O545" s="1">
        <v>11</v>
      </c>
      <c r="P545" t="str">
        <f t="shared" si="9"/>
        <v>morning</v>
      </c>
    </row>
    <row r="546" spans="1:16" ht="15.75" customHeight="1" x14ac:dyDescent="0.35">
      <c r="A546" s="1">
        <v>1545</v>
      </c>
      <c r="B546" s="6">
        <v>45471</v>
      </c>
      <c r="C546" s="1">
        <v>201</v>
      </c>
      <c r="D546" s="1">
        <v>304</v>
      </c>
      <c r="E546" s="1">
        <v>102</v>
      </c>
      <c r="F546" s="1">
        <v>10</v>
      </c>
      <c r="G546" s="15">
        <v>613.66800000000001</v>
      </c>
      <c r="H546" s="15">
        <v>6136.68</v>
      </c>
      <c r="I546" s="15">
        <v>920.50200000000007</v>
      </c>
      <c r="J546" s="1" t="b">
        <v>0</v>
      </c>
      <c r="K546" s="9" t="s">
        <v>474</v>
      </c>
      <c r="L546" s="1">
        <v>2024</v>
      </c>
      <c r="M546" s="1">
        <v>6</v>
      </c>
      <c r="N546" s="1" t="s">
        <v>26</v>
      </c>
      <c r="O546" s="1">
        <v>14</v>
      </c>
      <c r="P546" t="str">
        <f t="shared" si="9"/>
        <v>afternoon</v>
      </c>
    </row>
    <row r="547" spans="1:16" ht="15.75" customHeight="1" x14ac:dyDescent="0.35">
      <c r="A547" s="1">
        <v>1546</v>
      </c>
      <c r="B547" s="6">
        <v>45337</v>
      </c>
      <c r="C547" s="1">
        <v>205</v>
      </c>
      <c r="D547" s="1">
        <v>303</v>
      </c>
      <c r="E547" s="1">
        <v>102</v>
      </c>
      <c r="F547" s="1">
        <v>2</v>
      </c>
      <c r="G547" s="15">
        <v>135.96</v>
      </c>
      <c r="H547" s="15">
        <v>271.92</v>
      </c>
      <c r="I547" s="15">
        <v>46.226400000000005</v>
      </c>
      <c r="J547" s="1" t="b">
        <v>0</v>
      </c>
      <c r="K547" s="9" t="s">
        <v>475</v>
      </c>
      <c r="L547" s="1">
        <v>2024</v>
      </c>
      <c r="M547" s="1">
        <v>2</v>
      </c>
      <c r="N547" s="1" t="s">
        <v>16</v>
      </c>
      <c r="O547" s="1">
        <v>12</v>
      </c>
      <c r="P547" t="str">
        <f t="shared" si="9"/>
        <v>afternoon</v>
      </c>
    </row>
    <row r="548" spans="1:16" ht="15.75" customHeight="1" x14ac:dyDescent="0.35">
      <c r="A548" s="1">
        <v>1547</v>
      </c>
      <c r="B548" s="6">
        <v>45228</v>
      </c>
      <c r="C548" s="1">
        <v>205</v>
      </c>
      <c r="D548" s="1">
        <v>302</v>
      </c>
      <c r="E548" s="1">
        <v>102</v>
      </c>
      <c r="F548" s="1">
        <v>2</v>
      </c>
      <c r="G548" s="15">
        <v>659.86800000000005</v>
      </c>
      <c r="H548" s="15">
        <v>1319.7360000000001</v>
      </c>
      <c r="I548" s="15">
        <v>250.74984000000003</v>
      </c>
      <c r="J548" s="1" t="b">
        <v>0</v>
      </c>
      <c r="K548" s="9" t="s">
        <v>476</v>
      </c>
      <c r="L548" s="1">
        <v>2023</v>
      </c>
      <c r="M548" s="1">
        <v>10</v>
      </c>
      <c r="N548" s="1" t="s">
        <v>20</v>
      </c>
      <c r="O548" s="1">
        <v>8</v>
      </c>
      <c r="P548" t="str">
        <f t="shared" si="9"/>
        <v>morning</v>
      </c>
    </row>
    <row r="549" spans="1:16" ht="15.75" customHeight="1" x14ac:dyDescent="0.35">
      <c r="A549" s="1">
        <v>1548</v>
      </c>
      <c r="B549" s="6">
        <v>45317</v>
      </c>
      <c r="C549" s="1">
        <v>204</v>
      </c>
      <c r="D549" s="1">
        <v>304</v>
      </c>
      <c r="E549" s="1">
        <v>102</v>
      </c>
      <c r="F549" s="1">
        <v>9</v>
      </c>
      <c r="G549" s="15">
        <v>270.68800000000005</v>
      </c>
      <c r="H549" s="15">
        <v>2436.1920000000005</v>
      </c>
      <c r="I549" s="15">
        <v>511.60032000000007</v>
      </c>
      <c r="J549" s="1" t="b">
        <v>0</v>
      </c>
      <c r="K549" s="9" t="s">
        <v>53</v>
      </c>
      <c r="L549" s="1">
        <v>2024</v>
      </c>
      <c r="M549" s="1">
        <v>1</v>
      </c>
      <c r="N549" s="1" t="s">
        <v>26</v>
      </c>
      <c r="O549" s="1">
        <v>12</v>
      </c>
      <c r="P549" t="str">
        <f t="shared" si="9"/>
        <v>afternoon</v>
      </c>
    </row>
    <row r="550" spans="1:16" ht="15.75" customHeight="1" x14ac:dyDescent="0.35">
      <c r="A550" s="1">
        <v>1549</v>
      </c>
      <c r="B550" s="6">
        <v>45511</v>
      </c>
      <c r="C550" s="1">
        <v>204</v>
      </c>
      <c r="D550" s="1">
        <v>302</v>
      </c>
      <c r="E550" s="1">
        <v>101</v>
      </c>
      <c r="F550" s="1">
        <v>7</v>
      </c>
      <c r="G550" s="15">
        <v>438.32800000000003</v>
      </c>
      <c r="H550" s="15">
        <v>3068.2960000000003</v>
      </c>
      <c r="I550" s="15">
        <v>767.07400000000007</v>
      </c>
      <c r="J550" s="1" t="b">
        <v>1</v>
      </c>
      <c r="K550" s="9" t="s">
        <v>477</v>
      </c>
      <c r="L550" s="1">
        <v>2024</v>
      </c>
      <c r="M550" s="1">
        <v>8</v>
      </c>
      <c r="N550" s="1" t="s">
        <v>18</v>
      </c>
      <c r="O550" s="1">
        <v>20</v>
      </c>
      <c r="P550" t="str">
        <f t="shared" si="9"/>
        <v>evening</v>
      </c>
    </row>
    <row r="551" spans="1:16" ht="15.75" customHeight="1" x14ac:dyDescent="0.35">
      <c r="A551" s="1">
        <v>1550</v>
      </c>
      <c r="B551" s="6">
        <v>44864</v>
      </c>
      <c r="C551" s="1">
        <v>204</v>
      </c>
      <c r="D551" s="1">
        <v>305</v>
      </c>
      <c r="E551" s="1">
        <v>105</v>
      </c>
      <c r="F551" s="1">
        <v>8</v>
      </c>
      <c r="G551" s="15">
        <v>248.38000000000002</v>
      </c>
      <c r="H551" s="15">
        <v>1987.0400000000002</v>
      </c>
      <c r="I551" s="15">
        <v>596.11200000000008</v>
      </c>
      <c r="J551" s="1" t="b">
        <v>0</v>
      </c>
      <c r="K551" s="9" t="s">
        <v>478</v>
      </c>
      <c r="L551" s="1">
        <v>2022</v>
      </c>
      <c r="M551" s="1">
        <v>10</v>
      </c>
      <c r="N551" s="1" t="s">
        <v>20</v>
      </c>
      <c r="O551" s="1">
        <v>3</v>
      </c>
      <c r="P551" t="str">
        <f t="shared" si="9"/>
        <v>morning</v>
      </c>
    </row>
    <row r="552" spans="1:16" ht="15.75" customHeight="1" x14ac:dyDescent="0.35">
      <c r="A552" s="1">
        <v>1551</v>
      </c>
      <c r="B552" s="6">
        <v>44949</v>
      </c>
      <c r="C552" s="1">
        <v>204</v>
      </c>
      <c r="D552" s="1">
        <v>304</v>
      </c>
      <c r="E552" s="1">
        <v>103</v>
      </c>
      <c r="F552" s="1">
        <v>3</v>
      </c>
      <c r="G552" s="15">
        <v>418.83600000000001</v>
      </c>
      <c r="H552" s="15">
        <v>1256.508</v>
      </c>
      <c r="I552" s="15">
        <v>188.47620000000001</v>
      </c>
      <c r="J552" s="1" t="b">
        <v>0</v>
      </c>
      <c r="K552" s="9" t="s">
        <v>479</v>
      </c>
      <c r="L552" s="1">
        <v>2023</v>
      </c>
      <c r="M552" s="1">
        <v>1</v>
      </c>
      <c r="N552" s="1" t="s">
        <v>28</v>
      </c>
      <c r="O552" s="1">
        <v>16</v>
      </c>
      <c r="P552" t="str">
        <f t="shared" si="9"/>
        <v>afternoon</v>
      </c>
    </row>
    <row r="553" spans="1:16" ht="15.75" customHeight="1" x14ac:dyDescent="0.35">
      <c r="A553" s="1">
        <v>1552</v>
      </c>
      <c r="B553" s="6">
        <v>45286</v>
      </c>
      <c r="C553" s="1">
        <v>201</v>
      </c>
      <c r="D553" s="1">
        <v>301</v>
      </c>
      <c r="E553" s="1">
        <v>103</v>
      </c>
      <c r="F553" s="1">
        <v>5</v>
      </c>
      <c r="G553" s="15">
        <v>281.73200000000003</v>
      </c>
      <c r="H553" s="15">
        <v>1408.66</v>
      </c>
      <c r="I553" s="15">
        <v>239.47220000000004</v>
      </c>
      <c r="J553" s="1" t="b">
        <v>0</v>
      </c>
      <c r="K553" s="9" t="s">
        <v>480</v>
      </c>
      <c r="L553" s="1">
        <v>2023</v>
      </c>
      <c r="M553" s="1">
        <v>12</v>
      </c>
      <c r="N553" s="1" t="s">
        <v>31</v>
      </c>
      <c r="O553" s="1">
        <v>2</v>
      </c>
      <c r="P553" t="str">
        <f t="shared" si="9"/>
        <v>morning</v>
      </c>
    </row>
    <row r="554" spans="1:16" ht="15.75" customHeight="1" x14ac:dyDescent="0.35">
      <c r="A554" s="1">
        <v>1553</v>
      </c>
      <c r="B554" s="6">
        <v>45257</v>
      </c>
      <c r="C554" s="1">
        <v>205</v>
      </c>
      <c r="D554" s="1">
        <v>304</v>
      </c>
      <c r="E554" s="1">
        <v>101</v>
      </c>
      <c r="F554" s="1">
        <v>5</v>
      </c>
      <c r="G554" s="15">
        <v>80.146000000000001</v>
      </c>
      <c r="H554" s="15">
        <v>400.73</v>
      </c>
      <c r="I554" s="15">
        <v>76.1387</v>
      </c>
      <c r="J554" s="1" t="b">
        <v>0</v>
      </c>
      <c r="K554" s="9" t="s">
        <v>481</v>
      </c>
      <c r="L554" s="1">
        <v>2023</v>
      </c>
      <c r="M554" s="1">
        <v>11</v>
      </c>
      <c r="N554" s="1" t="s">
        <v>28</v>
      </c>
      <c r="O554" s="1">
        <v>18</v>
      </c>
      <c r="P554" t="str">
        <f t="shared" si="9"/>
        <v>evening</v>
      </c>
    </row>
    <row r="555" spans="1:16" ht="15.75" customHeight="1" x14ac:dyDescent="0.35">
      <c r="A555" s="1">
        <v>1554</v>
      </c>
      <c r="B555" s="6">
        <v>44992</v>
      </c>
      <c r="C555" s="1">
        <v>202</v>
      </c>
      <c r="D555" s="1">
        <v>303</v>
      </c>
      <c r="E555" s="1">
        <v>101</v>
      </c>
      <c r="F555" s="1">
        <v>3</v>
      </c>
      <c r="G555" s="15">
        <v>402.20400000000001</v>
      </c>
      <c r="H555" s="15">
        <v>1206.6120000000001</v>
      </c>
      <c r="I555" s="15">
        <v>253.38852</v>
      </c>
      <c r="J555" s="1" t="b">
        <v>0</v>
      </c>
      <c r="K555" s="9" t="s">
        <v>482</v>
      </c>
      <c r="L555" s="1">
        <v>2023</v>
      </c>
      <c r="M555" s="1">
        <v>3</v>
      </c>
      <c r="N555" s="1" t="s">
        <v>31</v>
      </c>
      <c r="O555" s="1">
        <v>4</v>
      </c>
      <c r="P555" t="str">
        <f t="shared" si="9"/>
        <v>morning</v>
      </c>
    </row>
    <row r="556" spans="1:16" ht="15.75" customHeight="1" x14ac:dyDescent="0.35">
      <c r="A556" s="1">
        <v>1555</v>
      </c>
      <c r="B556" s="6">
        <v>45233</v>
      </c>
      <c r="C556" s="1">
        <v>203</v>
      </c>
      <c r="D556" s="1">
        <v>301</v>
      </c>
      <c r="E556" s="1">
        <v>104</v>
      </c>
      <c r="F556" s="1">
        <v>3</v>
      </c>
      <c r="G556" s="15">
        <v>535.17200000000003</v>
      </c>
      <c r="H556" s="15">
        <v>1605.5160000000001</v>
      </c>
      <c r="I556" s="15">
        <v>401.37900000000002</v>
      </c>
      <c r="J556" s="1" t="b">
        <v>0</v>
      </c>
      <c r="K556" s="9" t="s">
        <v>189</v>
      </c>
      <c r="L556" s="1">
        <v>2023</v>
      </c>
      <c r="M556" s="1">
        <v>11</v>
      </c>
      <c r="N556" s="1" t="s">
        <v>26</v>
      </c>
      <c r="O556" s="1">
        <v>4</v>
      </c>
      <c r="P556" t="str">
        <f t="shared" si="9"/>
        <v>morning</v>
      </c>
    </row>
    <row r="557" spans="1:16" ht="15.75" customHeight="1" x14ac:dyDescent="0.35">
      <c r="A557" s="1">
        <v>1556</v>
      </c>
      <c r="B557" s="6">
        <v>45171</v>
      </c>
      <c r="C557" s="1">
        <v>201</v>
      </c>
      <c r="D557" s="1">
        <v>303</v>
      </c>
      <c r="E557" s="1">
        <v>104</v>
      </c>
      <c r="F557" s="1">
        <v>9</v>
      </c>
      <c r="G557" s="15">
        <v>563.09</v>
      </c>
      <c r="H557" s="15">
        <v>5067.8100000000004</v>
      </c>
      <c r="I557" s="15">
        <v>1520.3430000000001</v>
      </c>
      <c r="J557" s="1" t="b">
        <v>0</v>
      </c>
      <c r="K557" s="9" t="s">
        <v>483</v>
      </c>
      <c r="L557" s="1">
        <v>2023</v>
      </c>
      <c r="M557" s="1">
        <v>9</v>
      </c>
      <c r="N557" s="1" t="s">
        <v>22</v>
      </c>
      <c r="O557" s="1">
        <v>23</v>
      </c>
      <c r="P557" t="str">
        <f t="shared" si="9"/>
        <v>night</v>
      </c>
    </row>
    <row r="558" spans="1:16" ht="15.75" customHeight="1" x14ac:dyDescent="0.35">
      <c r="A558" s="1">
        <v>1557</v>
      </c>
      <c r="B558" s="6">
        <v>45368</v>
      </c>
      <c r="C558" s="1">
        <v>202</v>
      </c>
      <c r="D558" s="1">
        <v>302</v>
      </c>
      <c r="E558" s="1">
        <v>101</v>
      </c>
      <c r="F558" s="1">
        <v>1</v>
      </c>
      <c r="G558" s="15">
        <v>252.69200000000001</v>
      </c>
      <c r="H558" s="15">
        <v>252.69200000000001</v>
      </c>
      <c r="I558" s="15">
        <v>37.903799999999997</v>
      </c>
      <c r="J558" s="1" t="b">
        <v>0</v>
      </c>
      <c r="K558" s="9" t="s">
        <v>484</v>
      </c>
      <c r="L558" s="1">
        <v>2024</v>
      </c>
      <c r="M558" s="1">
        <v>3</v>
      </c>
      <c r="N558" s="1" t="s">
        <v>20</v>
      </c>
      <c r="O558" s="1">
        <v>21</v>
      </c>
      <c r="P558" t="str">
        <f t="shared" si="9"/>
        <v>night</v>
      </c>
    </row>
    <row r="559" spans="1:16" ht="15.75" customHeight="1" x14ac:dyDescent="0.35">
      <c r="A559" s="1">
        <v>1558</v>
      </c>
      <c r="B559" s="6">
        <v>45513</v>
      </c>
      <c r="C559" s="1">
        <v>201</v>
      </c>
      <c r="D559" s="1">
        <v>301</v>
      </c>
      <c r="E559" s="1">
        <v>101</v>
      </c>
      <c r="F559" s="1">
        <v>8</v>
      </c>
      <c r="G559" s="15">
        <v>625.0200000000001</v>
      </c>
      <c r="H559" s="15">
        <v>5000.1600000000008</v>
      </c>
      <c r="I559" s="15">
        <v>850.02720000000022</v>
      </c>
      <c r="J559" s="1" t="b">
        <v>0</v>
      </c>
      <c r="K559" s="9" t="s">
        <v>485</v>
      </c>
      <c r="L559" s="1">
        <v>2024</v>
      </c>
      <c r="M559" s="1">
        <v>8</v>
      </c>
      <c r="N559" s="1" t="s">
        <v>26</v>
      </c>
      <c r="O559" s="1">
        <v>21</v>
      </c>
      <c r="P559" t="str">
        <f t="shared" si="9"/>
        <v>night</v>
      </c>
    </row>
    <row r="560" spans="1:16" ht="15.75" customHeight="1" x14ac:dyDescent="0.35">
      <c r="A560" s="1">
        <v>1559</v>
      </c>
      <c r="B560" s="6">
        <v>45227</v>
      </c>
      <c r="C560" s="1">
        <v>205</v>
      </c>
      <c r="D560" s="1">
        <v>305</v>
      </c>
      <c r="E560" s="1">
        <v>103</v>
      </c>
      <c r="F560" s="1">
        <v>10</v>
      </c>
      <c r="G560" s="15">
        <v>436.87600000000009</v>
      </c>
      <c r="H560" s="15">
        <v>4368.7600000000011</v>
      </c>
      <c r="I560" s="15">
        <v>830.06440000000021</v>
      </c>
      <c r="J560" s="1" t="b">
        <v>0</v>
      </c>
      <c r="K560" s="9" t="s">
        <v>486</v>
      </c>
      <c r="L560" s="1">
        <v>2023</v>
      </c>
      <c r="M560" s="1">
        <v>10</v>
      </c>
      <c r="N560" s="1" t="s">
        <v>22</v>
      </c>
      <c r="O560" s="1">
        <v>16</v>
      </c>
      <c r="P560" t="str">
        <f t="shared" si="9"/>
        <v>afternoon</v>
      </c>
    </row>
    <row r="561" spans="1:16" ht="15.75" customHeight="1" x14ac:dyDescent="0.35">
      <c r="A561" s="1">
        <v>1560</v>
      </c>
      <c r="B561" s="6">
        <v>45534</v>
      </c>
      <c r="C561" s="1">
        <v>203</v>
      </c>
      <c r="D561" s="1">
        <v>302</v>
      </c>
      <c r="E561" s="1">
        <v>105</v>
      </c>
      <c r="F561" s="1">
        <v>3</v>
      </c>
      <c r="G561" s="15">
        <v>486.79400000000004</v>
      </c>
      <c r="H561" s="15">
        <v>1460.3820000000001</v>
      </c>
      <c r="I561" s="15">
        <v>306.68022000000002</v>
      </c>
      <c r="J561" s="1" t="b">
        <v>0</v>
      </c>
      <c r="K561" s="9" t="s">
        <v>487</v>
      </c>
      <c r="L561" s="1">
        <v>2024</v>
      </c>
      <c r="M561" s="1">
        <v>8</v>
      </c>
      <c r="N561" s="1" t="s">
        <v>26</v>
      </c>
      <c r="O561" s="1">
        <v>13</v>
      </c>
      <c r="P561" t="str">
        <f t="shared" si="9"/>
        <v>afternoon</v>
      </c>
    </row>
    <row r="562" spans="1:16" ht="15.75" customHeight="1" x14ac:dyDescent="0.35">
      <c r="A562" s="1">
        <v>1561</v>
      </c>
      <c r="B562" s="6">
        <v>45464</v>
      </c>
      <c r="C562" s="1">
        <v>203</v>
      </c>
      <c r="D562" s="1">
        <v>304</v>
      </c>
      <c r="E562" s="1">
        <v>103</v>
      </c>
      <c r="F562" s="1">
        <v>2</v>
      </c>
      <c r="G562" s="15">
        <v>469.61200000000008</v>
      </c>
      <c r="H562" s="15">
        <v>939.22400000000016</v>
      </c>
      <c r="I562" s="15">
        <v>234.80600000000004</v>
      </c>
      <c r="J562" s="1" t="b">
        <v>0</v>
      </c>
      <c r="K562" s="9" t="s">
        <v>136</v>
      </c>
      <c r="L562" s="1">
        <v>2024</v>
      </c>
      <c r="M562" s="1">
        <v>6</v>
      </c>
      <c r="N562" s="1" t="s">
        <v>26</v>
      </c>
      <c r="O562" s="1">
        <v>0</v>
      </c>
      <c r="P562" t="str">
        <f t="shared" si="9"/>
        <v>morning</v>
      </c>
    </row>
    <row r="563" spans="1:16" ht="15.75" customHeight="1" x14ac:dyDescent="0.35">
      <c r="A563" s="1">
        <v>1562</v>
      </c>
      <c r="B563" s="6">
        <v>45294</v>
      </c>
      <c r="C563" s="1">
        <v>202</v>
      </c>
      <c r="D563" s="1">
        <v>302</v>
      </c>
      <c r="E563" s="1">
        <v>105</v>
      </c>
      <c r="F563" s="1">
        <v>1</v>
      </c>
      <c r="G563" s="15">
        <v>106.32600000000001</v>
      </c>
      <c r="H563" s="15">
        <v>106.32600000000001</v>
      </c>
      <c r="I563" s="15">
        <v>31.8978</v>
      </c>
      <c r="J563" s="1" t="b">
        <v>1</v>
      </c>
      <c r="K563" s="9" t="s">
        <v>488</v>
      </c>
      <c r="L563" s="1">
        <v>2024</v>
      </c>
      <c r="M563" s="1">
        <v>1</v>
      </c>
      <c r="N563" s="1" t="s">
        <v>18</v>
      </c>
      <c r="O563" s="1">
        <v>18</v>
      </c>
      <c r="P563" t="str">
        <f t="shared" si="9"/>
        <v>evening</v>
      </c>
    </row>
    <row r="564" spans="1:16" ht="15.75" customHeight="1" x14ac:dyDescent="0.35">
      <c r="A564" s="1">
        <v>1563</v>
      </c>
      <c r="B564" s="6">
        <v>45232</v>
      </c>
      <c r="C564" s="1">
        <v>204</v>
      </c>
      <c r="D564" s="1">
        <v>302</v>
      </c>
      <c r="E564" s="1">
        <v>102</v>
      </c>
      <c r="F564" s="1">
        <v>6</v>
      </c>
      <c r="G564" s="15">
        <v>572.59400000000005</v>
      </c>
      <c r="H564" s="15">
        <v>3435.5640000000003</v>
      </c>
      <c r="I564" s="15">
        <v>515.33460000000002</v>
      </c>
      <c r="J564" s="1" t="b">
        <v>0</v>
      </c>
      <c r="K564" s="9" t="s">
        <v>290</v>
      </c>
      <c r="L564" s="1">
        <v>2023</v>
      </c>
      <c r="M564" s="1">
        <v>11</v>
      </c>
      <c r="N564" s="1" t="s">
        <v>16</v>
      </c>
      <c r="O564" s="1">
        <v>19</v>
      </c>
      <c r="P564" t="str">
        <f t="shared" si="9"/>
        <v>evening</v>
      </c>
    </row>
    <row r="565" spans="1:16" ht="15.75" customHeight="1" x14ac:dyDescent="0.35">
      <c r="A565" s="1">
        <v>1564</v>
      </c>
      <c r="B565" s="6">
        <v>45203</v>
      </c>
      <c r="C565" s="1">
        <v>202</v>
      </c>
      <c r="D565" s="1">
        <v>304</v>
      </c>
      <c r="E565" s="1">
        <v>104</v>
      </c>
      <c r="F565" s="1">
        <v>6</v>
      </c>
      <c r="G565" s="15">
        <v>86.372</v>
      </c>
      <c r="H565" s="15">
        <v>518.23199999999997</v>
      </c>
      <c r="I565" s="15">
        <v>88.099440000000001</v>
      </c>
      <c r="J565" s="1" t="b">
        <v>0</v>
      </c>
      <c r="K565" s="9" t="s">
        <v>489</v>
      </c>
      <c r="L565" s="1">
        <v>2023</v>
      </c>
      <c r="M565" s="1">
        <v>10</v>
      </c>
      <c r="N565" s="1" t="s">
        <v>18</v>
      </c>
      <c r="O565" s="1">
        <v>17</v>
      </c>
      <c r="P565" t="str">
        <f t="shared" si="9"/>
        <v>afternoon</v>
      </c>
    </row>
    <row r="566" spans="1:16" ht="15.75" customHeight="1" x14ac:dyDescent="0.35">
      <c r="A566" s="1">
        <v>1565</v>
      </c>
      <c r="B566" s="6">
        <v>45327</v>
      </c>
      <c r="C566" s="1">
        <v>202</v>
      </c>
      <c r="D566" s="1">
        <v>301</v>
      </c>
      <c r="E566" s="1">
        <v>105</v>
      </c>
      <c r="F566" s="1">
        <v>7</v>
      </c>
      <c r="G566" s="15">
        <v>377.52000000000004</v>
      </c>
      <c r="H566" s="15">
        <v>2642.6400000000003</v>
      </c>
      <c r="I566" s="15">
        <v>502.10160000000008</v>
      </c>
      <c r="J566" s="1" t="b">
        <v>0</v>
      </c>
      <c r="K566" s="9" t="s">
        <v>490</v>
      </c>
      <c r="L566" s="1">
        <v>2024</v>
      </c>
      <c r="M566" s="1">
        <v>2</v>
      </c>
      <c r="N566" s="1" t="s">
        <v>28</v>
      </c>
      <c r="O566" s="1">
        <v>7</v>
      </c>
      <c r="P566" t="str">
        <f t="shared" si="9"/>
        <v>morning</v>
      </c>
    </row>
    <row r="567" spans="1:16" ht="15.75" customHeight="1" x14ac:dyDescent="0.35">
      <c r="A567" s="1">
        <v>1566</v>
      </c>
      <c r="B567" s="6">
        <v>45161</v>
      </c>
      <c r="C567" s="1">
        <v>205</v>
      </c>
      <c r="D567" s="1">
        <v>301</v>
      </c>
      <c r="E567" s="1">
        <v>103</v>
      </c>
      <c r="F567" s="1">
        <v>10</v>
      </c>
      <c r="G567" s="15">
        <v>167.61799999999999</v>
      </c>
      <c r="H567" s="15">
        <v>1676.1799999999998</v>
      </c>
      <c r="I567" s="15">
        <v>351.99779999999993</v>
      </c>
      <c r="J567" s="1" t="b">
        <v>0</v>
      </c>
      <c r="K567" s="9" t="s">
        <v>491</v>
      </c>
      <c r="L567" s="1">
        <v>2023</v>
      </c>
      <c r="M567" s="1">
        <v>8</v>
      </c>
      <c r="N567" s="1" t="s">
        <v>18</v>
      </c>
      <c r="O567" s="1">
        <v>22</v>
      </c>
      <c r="P567" t="str">
        <f t="shared" si="9"/>
        <v>night</v>
      </c>
    </row>
    <row r="568" spans="1:16" ht="15.75" customHeight="1" x14ac:dyDescent="0.35">
      <c r="A568" s="1">
        <v>1567</v>
      </c>
      <c r="B568" s="6">
        <v>45181</v>
      </c>
      <c r="C568" s="1">
        <v>203</v>
      </c>
      <c r="D568" s="1">
        <v>305</v>
      </c>
      <c r="E568" s="1">
        <v>104</v>
      </c>
      <c r="F568" s="1">
        <v>1</v>
      </c>
      <c r="G568" s="15">
        <v>301.35599999999999</v>
      </c>
      <c r="H568" s="15">
        <v>301.35599999999999</v>
      </c>
      <c r="I568" s="15">
        <v>75.338999999999999</v>
      </c>
      <c r="J568" s="1" t="b">
        <v>0</v>
      </c>
      <c r="K568" s="9" t="s">
        <v>492</v>
      </c>
      <c r="L568" s="1">
        <v>2023</v>
      </c>
      <c r="M568" s="1">
        <v>9</v>
      </c>
      <c r="N568" s="1" t="s">
        <v>31</v>
      </c>
      <c r="O568" s="1">
        <v>14</v>
      </c>
      <c r="P568" t="str">
        <f t="shared" si="9"/>
        <v>afternoon</v>
      </c>
    </row>
    <row r="569" spans="1:16" ht="15.75" customHeight="1" x14ac:dyDescent="0.35">
      <c r="A569" s="1">
        <v>1568</v>
      </c>
      <c r="B569" s="6">
        <v>45092</v>
      </c>
      <c r="C569" s="1">
        <v>204</v>
      </c>
      <c r="D569" s="1">
        <v>302</v>
      </c>
      <c r="E569" s="1">
        <v>105</v>
      </c>
      <c r="F569" s="1">
        <v>10</v>
      </c>
      <c r="G569" s="15">
        <v>352.41800000000001</v>
      </c>
      <c r="H569" s="15">
        <v>3524.1800000000003</v>
      </c>
      <c r="I569" s="15">
        <v>1057.2540000000001</v>
      </c>
      <c r="J569" s="1" t="b">
        <v>0</v>
      </c>
      <c r="K569" s="9" t="s">
        <v>417</v>
      </c>
      <c r="L569" s="1">
        <v>2023</v>
      </c>
      <c r="M569" s="1">
        <v>6</v>
      </c>
      <c r="N569" s="1" t="s">
        <v>16</v>
      </c>
      <c r="O569" s="1">
        <v>23</v>
      </c>
      <c r="P569" t="str">
        <f t="shared" si="9"/>
        <v>night</v>
      </c>
    </row>
    <row r="570" spans="1:16" ht="15.75" customHeight="1" x14ac:dyDescent="0.35">
      <c r="A570" s="1">
        <v>1569</v>
      </c>
      <c r="B570" s="6">
        <v>45564</v>
      </c>
      <c r="C570" s="1">
        <v>203</v>
      </c>
      <c r="D570" s="1">
        <v>302</v>
      </c>
      <c r="E570" s="1">
        <v>104</v>
      </c>
      <c r="F570" s="1">
        <v>5</v>
      </c>
      <c r="G570" s="15">
        <v>642.31200000000001</v>
      </c>
      <c r="H570" s="15">
        <v>3211.56</v>
      </c>
      <c r="I570" s="15">
        <v>481.73399999999998</v>
      </c>
      <c r="J570" s="1" t="b">
        <v>1</v>
      </c>
      <c r="K570" s="9" t="s">
        <v>255</v>
      </c>
      <c r="L570" s="1">
        <v>2024</v>
      </c>
      <c r="M570" s="1">
        <v>9</v>
      </c>
      <c r="N570" s="1" t="s">
        <v>20</v>
      </c>
      <c r="O570" s="1">
        <v>10</v>
      </c>
      <c r="P570" t="str">
        <f t="shared" si="9"/>
        <v>morning</v>
      </c>
    </row>
    <row r="571" spans="1:16" ht="15.75" customHeight="1" x14ac:dyDescent="0.35">
      <c r="A571" s="1">
        <v>1570</v>
      </c>
      <c r="B571" s="6">
        <v>45388</v>
      </c>
      <c r="C571" s="1">
        <v>204</v>
      </c>
      <c r="D571" s="1">
        <v>303</v>
      </c>
      <c r="E571" s="1">
        <v>101</v>
      </c>
      <c r="F571" s="1">
        <v>2</v>
      </c>
      <c r="G571" s="15">
        <v>431.53000000000003</v>
      </c>
      <c r="H571" s="15">
        <v>863.06000000000006</v>
      </c>
      <c r="I571" s="15">
        <v>146.72020000000003</v>
      </c>
      <c r="J571" s="1" t="b">
        <v>0</v>
      </c>
      <c r="K571" s="9" t="s">
        <v>493</v>
      </c>
      <c r="L571" s="1">
        <v>2024</v>
      </c>
      <c r="M571" s="1">
        <v>4</v>
      </c>
      <c r="N571" s="1" t="s">
        <v>22</v>
      </c>
      <c r="O571" s="1">
        <v>19</v>
      </c>
      <c r="P571" t="str">
        <f t="shared" si="9"/>
        <v>evening</v>
      </c>
    </row>
    <row r="572" spans="1:16" ht="15.75" customHeight="1" x14ac:dyDescent="0.35">
      <c r="A572" s="1">
        <v>1571</v>
      </c>
      <c r="B572" s="6">
        <v>45161</v>
      </c>
      <c r="C572" s="1">
        <v>202</v>
      </c>
      <c r="D572" s="1">
        <v>301</v>
      </c>
      <c r="E572" s="1">
        <v>103</v>
      </c>
      <c r="F572" s="1">
        <v>1</v>
      </c>
      <c r="G572" s="15">
        <v>142.89000000000001</v>
      </c>
      <c r="H572" s="15">
        <v>142.89000000000001</v>
      </c>
      <c r="I572" s="15">
        <v>27.149100000000004</v>
      </c>
      <c r="J572" s="1" t="b">
        <v>0</v>
      </c>
      <c r="K572" s="9" t="s">
        <v>339</v>
      </c>
      <c r="L572" s="1">
        <v>2023</v>
      </c>
      <c r="M572" s="1">
        <v>8</v>
      </c>
      <c r="N572" s="1" t="s">
        <v>18</v>
      </c>
      <c r="O572" s="1">
        <v>21</v>
      </c>
      <c r="P572" t="str">
        <f t="shared" si="9"/>
        <v>night</v>
      </c>
    </row>
    <row r="573" spans="1:16" ht="15.75" customHeight="1" x14ac:dyDescent="0.35">
      <c r="A573" s="1">
        <v>1572</v>
      </c>
      <c r="B573" s="6">
        <v>44861</v>
      </c>
      <c r="C573" s="1">
        <v>201</v>
      </c>
      <c r="D573" s="1">
        <v>301</v>
      </c>
      <c r="E573" s="1">
        <v>101</v>
      </c>
      <c r="F573" s="1">
        <v>1</v>
      </c>
      <c r="G573" s="15">
        <v>171.62200000000001</v>
      </c>
      <c r="H573" s="15">
        <v>171.62200000000001</v>
      </c>
      <c r="I573" s="15">
        <v>36.040620000000004</v>
      </c>
      <c r="J573" s="1" t="b">
        <v>0</v>
      </c>
      <c r="K573" s="9" t="s">
        <v>494</v>
      </c>
      <c r="L573" s="1">
        <v>2022</v>
      </c>
      <c r="M573" s="1">
        <v>10</v>
      </c>
      <c r="N573" s="1" t="s">
        <v>16</v>
      </c>
      <c r="O573" s="1">
        <v>11</v>
      </c>
      <c r="P573" t="str">
        <f t="shared" si="9"/>
        <v>morning</v>
      </c>
    </row>
    <row r="574" spans="1:16" ht="15.75" customHeight="1" x14ac:dyDescent="0.35">
      <c r="A574" s="1">
        <v>1573</v>
      </c>
      <c r="B574" s="6">
        <v>45407</v>
      </c>
      <c r="C574" s="1">
        <v>203</v>
      </c>
      <c r="D574" s="1">
        <v>305</v>
      </c>
      <c r="E574" s="1">
        <v>104</v>
      </c>
      <c r="F574" s="1">
        <v>8</v>
      </c>
      <c r="G574" s="15">
        <v>462.55</v>
      </c>
      <c r="H574" s="15">
        <v>3700.4</v>
      </c>
      <c r="I574" s="15">
        <v>925.1</v>
      </c>
      <c r="J574" s="1" t="b">
        <v>0</v>
      </c>
      <c r="K574" s="9" t="s">
        <v>495</v>
      </c>
      <c r="L574" s="1">
        <v>2024</v>
      </c>
      <c r="M574" s="1">
        <v>4</v>
      </c>
      <c r="N574" s="1" t="s">
        <v>16</v>
      </c>
      <c r="O574" s="1">
        <v>4</v>
      </c>
      <c r="P574" t="str">
        <f t="shared" si="9"/>
        <v>morning</v>
      </c>
    </row>
    <row r="575" spans="1:16" ht="15.75" customHeight="1" x14ac:dyDescent="0.35">
      <c r="A575" s="1">
        <v>1574</v>
      </c>
      <c r="B575" s="6">
        <v>45012</v>
      </c>
      <c r="C575" s="1">
        <v>202</v>
      </c>
      <c r="D575" s="1">
        <v>304</v>
      </c>
      <c r="E575" s="1">
        <v>104</v>
      </c>
      <c r="F575" s="1">
        <v>7</v>
      </c>
      <c r="G575" s="15">
        <v>576.00400000000002</v>
      </c>
      <c r="H575" s="15">
        <v>4032.0280000000002</v>
      </c>
      <c r="I575" s="15">
        <v>1209.6084000000001</v>
      </c>
      <c r="J575" s="1" t="b">
        <v>0</v>
      </c>
      <c r="K575" s="9" t="s">
        <v>496</v>
      </c>
      <c r="L575" s="1">
        <v>2023</v>
      </c>
      <c r="M575" s="1">
        <v>3</v>
      </c>
      <c r="N575" s="1" t="s">
        <v>28</v>
      </c>
      <c r="O575" s="1">
        <v>22</v>
      </c>
      <c r="P575" t="str">
        <f t="shared" si="9"/>
        <v>night</v>
      </c>
    </row>
    <row r="576" spans="1:16" ht="15.75" customHeight="1" x14ac:dyDescent="0.35">
      <c r="A576" s="1">
        <v>1575</v>
      </c>
      <c r="B576" s="6">
        <v>45327</v>
      </c>
      <c r="C576" s="1">
        <v>204</v>
      </c>
      <c r="D576" s="1">
        <v>302</v>
      </c>
      <c r="E576" s="1">
        <v>105</v>
      </c>
      <c r="F576" s="1">
        <v>10</v>
      </c>
      <c r="G576" s="15">
        <v>618.94799999999998</v>
      </c>
      <c r="H576" s="15">
        <v>6189.48</v>
      </c>
      <c r="I576" s="15">
        <v>928.42199999999991</v>
      </c>
      <c r="J576" s="1" t="b">
        <v>0</v>
      </c>
      <c r="K576" s="9" t="s">
        <v>44</v>
      </c>
      <c r="L576" s="1">
        <v>2024</v>
      </c>
      <c r="M576" s="1">
        <v>2</v>
      </c>
      <c r="N576" s="1" t="s">
        <v>28</v>
      </c>
      <c r="O576" s="1">
        <v>10</v>
      </c>
      <c r="P576" t="str">
        <f t="shared" si="9"/>
        <v>morning</v>
      </c>
    </row>
    <row r="577" spans="1:16" ht="15.75" customHeight="1" x14ac:dyDescent="0.35">
      <c r="A577" s="1">
        <v>1576</v>
      </c>
      <c r="B577" s="6">
        <v>45093</v>
      </c>
      <c r="C577" s="1">
        <v>205</v>
      </c>
      <c r="D577" s="1">
        <v>304</v>
      </c>
      <c r="E577" s="1">
        <v>102</v>
      </c>
      <c r="F577" s="1">
        <v>10</v>
      </c>
      <c r="G577" s="15">
        <v>347.09400000000005</v>
      </c>
      <c r="H577" s="15">
        <v>3470.9400000000005</v>
      </c>
      <c r="I577" s="15">
        <v>590.05980000000011</v>
      </c>
      <c r="J577" s="1" t="b">
        <v>0</v>
      </c>
      <c r="K577" s="9" t="s">
        <v>258</v>
      </c>
      <c r="L577" s="1">
        <v>2023</v>
      </c>
      <c r="M577" s="1">
        <v>6</v>
      </c>
      <c r="N577" s="1" t="s">
        <v>26</v>
      </c>
      <c r="O577" s="1">
        <v>23</v>
      </c>
      <c r="P577" t="str">
        <f t="shared" si="9"/>
        <v>night</v>
      </c>
    </row>
    <row r="578" spans="1:16" ht="15.75" customHeight="1" x14ac:dyDescent="0.35">
      <c r="A578" s="1">
        <v>1577</v>
      </c>
      <c r="B578" s="6">
        <v>45562</v>
      </c>
      <c r="C578" s="1">
        <v>204</v>
      </c>
      <c r="D578" s="1">
        <v>304</v>
      </c>
      <c r="E578" s="1">
        <v>104</v>
      </c>
      <c r="F578" s="1">
        <v>8</v>
      </c>
      <c r="G578" s="15">
        <v>360.536</v>
      </c>
      <c r="H578" s="15">
        <v>2884.288</v>
      </c>
      <c r="I578" s="15">
        <v>548.01472000000001</v>
      </c>
      <c r="J578" s="1" t="b">
        <v>0</v>
      </c>
      <c r="K578" s="9" t="s">
        <v>497</v>
      </c>
      <c r="L578" s="1">
        <v>2024</v>
      </c>
      <c r="M578" s="1">
        <v>9</v>
      </c>
      <c r="N578" s="1" t="s">
        <v>26</v>
      </c>
      <c r="O578" s="1">
        <v>7</v>
      </c>
      <c r="P578" t="str">
        <f t="shared" si="9"/>
        <v>morning</v>
      </c>
    </row>
    <row r="579" spans="1:16" ht="15.75" customHeight="1" x14ac:dyDescent="0.35">
      <c r="A579" s="1">
        <v>1578</v>
      </c>
      <c r="B579" s="6">
        <v>45376</v>
      </c>
      <c r="C579" s="1">
        <v>205</v>
      </c>
      <c r="D579" s="1">
        <v>301</v>
      </c>
      <c r="E579" s="1">
        <v>101</v>
      </c>
      <c r="F579" s="1">
        <v>5</v>
      </c>
      <c r="G579" s="15">
        <v>469.10599999999999</v>
      </c>
      <c r="H579" s="15">
        <v>2345.5299999999997</v>
      </c>
      <c r="I579" s="15">
        <v>492.5612999999999</v>
      </c>
      <c r="J579" s="1" t="b">
        <v>0</v>
      </c>
      <c r="K579" s="9" t="s">
        <v>498</v>
      </c>
      <c r="L579" s="1">
        <v>2024</v>
      </c>
      <c r="M579" s="1">
        <v>3</v>
      </c>
      <c r="N579" s="1" t="s">
        <v>28</v>
      </c>
      <c r="O579" s="1">
        <v>11</v>
      </c>
      <c r="P579" t="str">
        <f t="shared" si="9"/>
        <v>morning</v>
      </c>
    </row>
    <row r="580" spans="1:16" ht="15.75" customHeight="1" x14ac:dyDescent="0.35">
      <c r="A580" s="1">
        <v>1579</v>
      </c>
      <c r="B580" s="6">
        <v>45051</v>
      </c>
      <c r="C580" s="1">
        <v>202</v>
      </c>
      <c r="D580" s="1">
        <v>301</v>
      </c>
      <c r="E580" s="1">
        <v>101</v>
      </c>
      <c r="F580" s="1">
        <v>1</v>
      </c>
      <c r="G580" s="15">
        <v>474.12200000000001</v>
      </c>
      <c r="H580" s="15">
        <v>474.12200000000001</v>
      </c>
      <c r="I580" s="15">
        <v>118.5305</v>
      </c>
      <c r="J580" s="1" t="b">
        <v>0</v>
      </c>
      <c r="K580" s="9" t="s">
        <v>499</v>
      </c>
      <c r="L580" s="1">
        <v>2023</v>
      </c>
      <c r="M580" s="1">
        <v>5</v>
      </c>
      <c r="N580" s="1" t="s">
        <v>26</v>
      </c>
      <c r="O580" s="1">
        <v>13</v>
      </c>
      <c r="P580" t="str">
        <f t="shared" si="9"/>
        <v>afternoon</v>
      </c>
    </row>
    <row r="581" spans="1:16" ht="15.75" customHeight="1" x14ac:dyDescent="0.35">
      <c r="A581" s="1">
        <v>1580</v>
      </c>
      <c r="B581" s="6">
        <v>45523</v>
      </c>
      <c r="C581" s="1">
        <v>201</v>
      </c>
      <c r="D581" s="1">
        <v>302</v>
      </c>
      <c r="E581" s="1">
        <v>104</v>
      </c>
      <c r="F581" s="1">
        <v>9</v>
      </c>
      <c r="G581" s="15">
        <v>359.70000000000005</v>
      </c>
      <c r="H581" s="15">
        <v>3237.3</v>
      </c>
      <c r="I581" s="15">
        <v>971.19</v>
      </c>
      <c r="J581" s="1" t="b">
        <v>0</v>
      </c>
      <c r="K581" s="9" t="s">
        <v>500</v>
      </c>
      <c r="L581" s="1">
        <v>2024</v>
      </c>
      <c r="M581" s="1">
        <v>8</v>
      </c>
      <c r="N581" s="1" t="s">
        <v>28</v>
      </c>
      <c r="O581" s="1">
        <v>18</v>
      </c>
      <c r="P581" t="str">
        <f t="shared" si="9"/>
        <v>evening</v>
      </c>
    </row>
    <row r="582" spans="1:16" ht="15.75" customHeight="1" x14ac:dyDescent="0.35">
      <c r="A582" s="1">
        <v>1581</v>
      </c>
      <c r="B582" s="6">
        <v>45475</v>
      </c>
      <c r="C582" s="1">
        <v>204</v>
      </c>
      <c r="D582" s="1">
        <v>304</v>
      </c>
      <c r="E582" s="1">
        <v>105</v>
      </c>
      <c r="F582" s="1">
        <v>4</v>
      </c>
      <c r="G582" s="15">
        <v>489.23600000000005</v>
      </c>
      <c r="H582" s="15">
        <v>1956.9440000000002</v>
      </c>
      <c r="I582" s="15">
        <v>293.54160000000002</v>
      </c>
      <c r="J582" s="1" t="b">
        <v>0</v>
      </c>
      <c r="K582" s="9" t="s">
        <v>501</v>
      </c>
      <c r="L582" s="1">
        <v>2024</v>
      </c>
      <c r="M582" s="1">
        <v>7</v>
      </c>
      <c r="N582" s="1" t="s">
        <v>31</v>
      </c>
      <c r="O582" s="1">
        <v>20</v>
      </c>
      <c r="P582" t="str">
        <f t="shared" si="9"/>
        <v>evening</v>
      </c>
    </row>
    <row r="583" spans="1:16" ht="15.75" customHeight="1" x14ac:dyDescent="0.35">
      <c r="A583" s="1">
        <v>1582</v>
      </c>
      <c r="B583" s="6">
        <v>45095</v>
      </c>
      <c r="C583" s="1">
        <v>201</v>
      </c>
      <c r="D583" s="1">
        <v>303</v>
      </c>
      <c r="E583" s="1">
        <v>104</v>
      </c>
      <c r="F583" s="1">
        <v>8</v>
      </c>
      <c r="G583" s="15">
        <v>601.39200000000005</v>
      </c>
      <c r="H583" s="15">
        <v>4811.1360000000004</v>
      </c>
      <c r="I583" s="15">
        <v>817.89312000000018</v>
      </c>
      <c r="J583" s="1" t="b">
        <v>0</v>
      </c>
      <c r="K583" s="9" t="s">
        <v>177</v>
      </c>
      <c r="L583" s="1">
        <v>2023</v>
      </c>
      <c r="M583" s="1">
        <v>6</v>
      </c>
      <c r="N583" s="1" t="s">
        <v>20</v>
      </c>
      <c r="O583" s="1">
        <v>9</v>
      </c>
      <c r="P583" t="str">
        <f t="shared" si="9"/>
        <v>morning</v>
      </c>
    </row>
    <row r="584" spans="1:16" ht="15.75" customHeight="1" x14ac:dyDescent="0.35">
      <c r="A584" s="1">
        <v>1583</v>
      </c>
      <c r="B584" s="6">
        <v>45313</v>
      </c>
      <c r="C584" s="1">
        <v>205</v>
      </c>
      <c r="D584" s="1">
        <v>301</v>
      </c>
      <c r="E584" s="1">
        <v>105</v>
      </c>
      <c r="F584" s="1">
        <v>10</v>
      </c>
      <c r="G584" s="15">
        <v>390.03800000000001</v>
      </c>
      <c r="H584" s="15">
        <v>3900.38</v>
      </c>
      <c r="I584" s="15">
        <v>741.07220000000007</v>
      </c>
      <c r="J584" s="1" t="b">
        <v>0</v>
      </c>
      <c r="K584" s="9" t="s">
        <v>502</v>
      </c>
      <c r="L584" s="1">
        <v>2024</v>
      </c>
      <c r="M584" s="1">
        <v>1</v>
      </c>
      <c r="N584" s="1" t="s">
        <v>28</v>
      </c>
      <c r="O584" s="1">
        <v>19</v>
      </c>
      <c r="P584" t="str">
        <f t="shared" si="9"/>
        <v>evening</v>
      </c>
    </row>
    <row r="585" spans="1:16" ht="15.75" customHeight="1" x14ac:dyDescent="0.35">
      <c r="A585" s="1">
        <v>1584</v>
      </c>
      <c r="B585" s="6">
        <v>44925</v>
      </c>
      <c r="C585" s="1">
        <v>204</v>
      </c>
      <c r="D585" s="1">
        <v>302</v>
      </c>
      <c r="E585" s="1">
        <v>104</v>
      </c>
      <c r="F585" s="1">
        <v>2</v>
      </c>
      <c r="G585" s="15">
        <v>371.42600000000004</v>
      </c>
      <c r="H585" s="15">
        <v>742.85200000000009</v>
      </c>
      <c r="I585" s="15">
        <v>155.99892000000003</v>
      </c>
      <c r="J585" s="1" t="b">
        <v>0</v>
      </c>
      <c r="K585" s="9" t="s">
        <v>503</v>
      </c>
      <c r="L585" s="1">
        <v>2022</v>
      </c>
      <c r="M585" s="1">
        <v>12</v>
      </c>
      <c r="N585" s="1" t="s">
        <v>26</v>
      </c>
      <c r="O585" s="1">
        <v>11</v>
      </c>
      <c r="P585" t="str">
        <f t="shared" si="9"/>
        <v>morning</v>
      </c>
    </row>
    <row r="586" spans="1:16" ht="15.75" customHeight="1" x14ac:dyDescent="0.35">
      <c r="A586" s="1">
        <v>1585</v>
      </c>
      <c r="B586" s="6">
        <v>45131</v>
      </c>
      <c r="C586" s="1">
        <v>204</v>
      </c>
      <c r="D586" s="1">
        <v>305</v>
      </c>
      <c r="E586" s="1">
        <v>102</v>
      </c>
      <c r="F586" s="1">
        <v>10</v>
      </c>
      <c r="G586" s="15">
        <v>107.16200000000001</v>
      </c>
      <c r="H586" s="15">
        <v>1071.6200000000001</v>
      </c>
      <c r="I586" s="15">
        <v>267.90500000000003</v>
      </c>
      <c r="J586" s="1" t="b">
        <v>0</v>
      </c>
      <c r="K586" s="9" t="s">
        <v>222</v>
      </c>
      <c r="L586" s="1">
        <v>2023</v>
      </c>
      <c r="M586" s="1">
        <v>7</v>
      </c>
      <c r="N586" s="1" t="s">
        <v>28</v>
      </c>
      <c r="O586" s="1">
        <v>6</v>
      </c>
      <c r="P586" t="str">
        <f t="shared" si="9"/>
        <v>morning</v>
      </c>
    </row>
    <row r="587" spans="1:16" ht="15.75" customHeight="1" x14ac:dyDescent="0.35">
      <c r="A587" s="1">
        <v>1586</v>
      </c>
      <c r="B587" s="6">
        <v>45279</v>
      </c>
      <c r="C587" s="1">
        <v>205</v>
      </c>
      <c r="D587" s="1">
        <v>304</v>
      </c>
      <c r="E587" s="1">
        <v>105</v>
      </c>
      <c r="F587" s="1">
        <v>5</v>
      </c>
      <c r="G587" s="15">
        <v>486.94800000000004</v>
      </c>
      <c r="H587" s="15">
        <v>2434.7400000000002</v>
      </c>
      <c r="I587" s="15">
        <v>730.42200000000003</v>
      </c>
      <c r="J587" s="1" t="b">
        <v>1</v>
      </c>
      <c r="K587" s="9" t="s">
        <v>504</v>
      </c>
      <c r="L587" s="1">
        <v>2023</v>
      </c>
      <c r="M587" s="1">
        <v>12</v>
      </c>
      <c r="N587" s="1" t="s">
        <v>31</v>
      </c>
      <c r="O587" s="1">
        <v>8</v>
      </c>
      <c r="P587" t="str">
        <f t="shared" ref="P587:P650" si="10">IF(O587 &lt; 12, "morning", IF(O587 &lt; 18, "afternoon", IF(O587 &lt; 21, "evening", "night")))</f>
        <v>morning</v>
      </c>
    </row>
    <row r="588" spans="1:16" ht="15.75" customHeight="1" x14ac:dyDescent="0.35">
      <c r="A588" s="1">
        <v>1587</v>
      </c>
      <c r="B588" s="6">
        <v>44957</v>
      </c>
      <c r="C588" s="1">
        <v>205</v>
      </c>
      <c r="D588" s="1">
        <v>303</v>
      </c>
      <c r="E588" s="1">
        <v>105</v>
      </c>
      <c r="F588" s="1">
        <v>4</v>
      </c>
      <c r="G588" s="15">
        <v>544.43400000000008</v>
      </c>
      <c r="H588" s="15">
        <v>2177.7360000000003</v>
      </c>
      <c r="I588" s="15">
        <v>326.66040000000004</v>
      </c>
      <c r="J588" s="1" t="b">
        <v>0</v>
      </c>
      <c r="K588" s="9" t="s">
        <v>505</v>
      </c>
      <c r="L588" s="1">
        <v>2023</v>
      </c>
      <c r="M588" s="1">
        <v>1</v>
      </c>
      <c r="N588" s="1" t="s">
        <v>31</v>
      </c>
      <c r="O588" s="1">
        <v>15</v>
      </c>
      <c r="P588" t="str">
        <f t="shared" si="10"/>
        <v>afternoon</v>
      </c>
    </row>
    <row r="589" spans="1:16" ht="15.75" customHeight="1" x14ac:dyDescent="0.35">
      <c r="A589" s="1">
        <v>1588</v>
      </c>
      <c r="B589" s="6">
        <v>45312</v>
      </c>
      <c r="C589" s="1">
        <v>203</v>
      </c>
      <c r="D589" s="1">
        <v>303</v>
      </c>
      <c r="E589" s="1">
        <v>103</v>
      </c>
      <c r="F589" s="1">
        <v>1</v>
      </c>
      <c r="G589" s="15">
        <v>210.93600000000001</v>
      </c>
      <c r="H589" s="15">
        <v>210.93600000000001</v>
      </c>
      <c r="I589" s="15">
        <v>35.859120000000004</v>
      </c>
      <c r="J589" s="1" t="b">
        <v>0</v>
      </c>
      <c r="K589" s="9" t="s">
        <v>506</v>
      </c>
      <c r="L589" s="1">
        <v>2024</v>
      </c>
      <c r="M589" s="1">
        <v>1</v>
      </c>
      <c r="N589" s="1" t="s">
        <v>20</v>
      </c>
      <c r="O589" s="1">
        <v>19</v>
      </c>
      <c r="P589" t="str">
        <f t="shared" si="10"/>
        <v>evening</v>
      </c>
    </row>
    <row r="590" spans="1:16" ht="15.75" customHeight="1" x14ac:dyDescent="0.35">
      <c r="A590" s="1">
        <v>1589</v>
      </c>
      <c r="B590" s="6">
        <v>45415</v>
      </c>
      <c r="C590" s="1">
        <v>203</v>
      </c>
      <c r="D590" s="1">
        <v>304</v>
      </c>
      <c r="E590" s="1">
        <v>104</v>
      </c>
      <c r="F590" s="1">
        <v>1</v>
      </c>
      <c r="G590" s="15">
        <v>387.024</v>
      </c>
      <c r="H590" s="15">
        <v>387.024</v>
      </c>
      <c r="I590" s="15">
        <v>73.534559999999999</v>
      </c>
      <c r="J590" s="1" t="b">
        <v>0</v>
      </c>
      <c r="K590" s="9" t="s">
        <v>77</v>
      </c>
      <c r="L590" s="1">
        <v>2024</v>
      </c>
      <c r="M590" s="1">
        <v>5</v>
      </c>
      <c r="N590" s="1" t="s">
        <v>26</v>
      </c>
      <c r="O590" s="1">
        <v>11</v>
      </c>
      <c r="P590" t="str">
        <f t="shared" si="10"/>
        <v>morning</v>
      </c>
    </row>
    <row r="591" spans="1:16" ht="15.75" customHeight="1" x14ac:dyDescent="0.35">
      <c r="A591" s="1">
        <v>1590</v>
      </c>
      <c r="B591" s="6">
        <v>45239</v>
      </c>
      <c r="C591" s="1">
        <v>204</v>
      </c>
      <c r="D591" s="1">
        <v>302</v>
      </c>
      <c r="E591" s="1">
        <v>102</v>
      </c>
      <c r="F591" s="1">
        <v>3</v>
      </c>
      <c r="G591" s="15">
        <v>92.686000000000007</v>
      </c>
      <c r="H591" s="15">
        <v>278.05799999999999</v>
      </c>
      <c r="I591" s="15">
        <v>58.392179999999996</v>
      </c>
      <c r="J591" s="1" t="b">
        <v>0</v>
      </c>
      <c r="K591" s="9" t="s">
        <v>507</v>
      </c>
      <c r="L591" s="1">
        <v>2023</v>
      </c>
      <c r="M591" s="1">
        <v>11</v>
      </c>
      <c r="N591" s="1" t="s">
        <v>16</v>
      </c>
      <c r="O591" s="1">
        <v>14</v>
      </c>
      <c r="P591" t="str">
        <f t="shared" si="10"/>
        <v>afternoon</v>
      </c>
    </row>
    <row r="592" spans="1:16" ht="15.75" customHeight="1" x14ac:dyDescent="0.35">
      <c r="A592" s="1">
        <v>1591</v>
      </c>
      <c r="B592" s="6">
        <v>45032</v>
      </c>
      <c r="C592" s="1">
        <v>202</v>
      </c>
      <c r="D592" s="1">
        <v>305</v>
      </c>
      <c r="E592" s="1">
        <v>104</v>
      </c>
      <c r="F592" s="1">
        <v>5</v>
      </c>
      <c r="G592" s="15">
        <v>169.97200000000004</v>
      </c>
      <c r="H592" s="15">
        <v>849.86000000000013</v>
      </c>
      <c r="I592" s="15">
        <v>212.46500000000003</v>
      </c>
      <c r="J592" s="1" t="b">
        <v>1</v>
      </c>
      <c r="K592" s="9" t="s">
        <v>508</v>
      </c>
      <c r="L592" s="1">
        <v>2023</v>
      </c>
      <c r="M592" s="1">
        <v>4</v>
      </c>
      <c r="N592" s="1" t="s">
        <v>20</v>
      </c>
      <c r="O592" s="1">
        <v>16</v>
      </c>
      <c r="P592" t="str">
        <f t="shared" si="10"/>
        <v>afternoon</v>
      </c>
    </row>
    <row r="593" spans="1:16" ht="15.75" customHeight="1" x14ac:dyDescent="0.35">
      <c r="A593" s="1">
        <v>1592</v>
      </c>
      <c r="B593" s="6">
        <v>45161</v>
      </c>
      <c r="C593" s="1">
        <v>201</v>
      </c>
      <c r="D593" s="1">
        <v>303</v>
      </c>
      <c r="E593" s="1">
        <v>105</v>
      </c>
      <c r="F593" s="1">
        <v>8</v>
      </c>
      <c r="G593" s="15">
        <v>396.286</v>
      </c>
      <c r="H593" s="15">
        <v>3170.288</v>
      </c>
      <c r="I593" s="15">
        <v>951.08639999999991</v>
      </c>
      <c r="J593" s="1" t="b">
        <v>0</v>
      </c>
      <c r="K593" s="9" t="s">
        <v>509</v>
      </c>
      <c r="L593" s="1">
        <v>2023</v>
      </c>
      <c r="M593" s="1">
        <v>8</v>
      </c>
      <c r="N593" s="1" t="s">
        <v>18</v>
      </c>
      <c r="O593" s="1">
        <v>19</v>
      </c>
      <c r="P593" t="str">
        <f t="shared" si="10"/>
        <v>evening</v>
      </c>
    </row>
    <row r="594" spans="1:16" ht="15.75" customHeight="1" x14ac:dyDescent="0.35">
      <c r="A594" s="1">
        <v>1593</v>
      </c>
      <c r="B594" s="6">
        <v>45092</v>
      </c>
      <c r="C594" s="1">
        <v>202</v>
      </c>
      <c r="D594" s="1">
        <v>303</v>
      </c>
      <c r="E594" s="1">
        <v>102</v>
      </c>
      <c r="F594" s="1">
        <v>1</v>
      </c>
      <c r="G594" s="15">
        <v>298.49600000000004</v>
      </c>
      <c r="H594" s="15">
        <v>298.49600000000004</v>
      </c>
      <c r="I594" s="15">
        <v>44.774400000000007</v>
      </c>
      <c r="J594" s="1" t="b">
        <v>1</v>
      </c>
      <c r="K594" s="9" t="s">
        <v>510</v>
      </c>
      <c r="L594" s="1">
        <v>2023</v>
      </c>
      <c r="M594" s="1">
        <v>6</v>
      </c>
      <c r="N594" s="1" t="s">
        <v>16</v>
      </c>
      <c r="O594" s="1">
        <v>7</v>
      </c>
      <c r="P594" t="str">
        <f t="shared" si="10"/>
        <v>morning</v>
      </c>
    </row>
    <row r="595" spans="1:16" ht="15.75" customHeight="1" x14ac:dyDescent="0.35">
      <c r="A595" s="1">
        <v>1594</v>
      </c>
      <c r="B595" s="6">
        <v>44963</v>
      </c>
      <c r="C595" s="1">
        <v>203</v>
      </c>
      <c r="D595" s="1">
        <v>304</v>
      </c>
      <c r="E595" s="1">
        <v>105</v>
      </c>
      <c r="F595" s="1">
        <v>10</v>
      </c>
      <c r="G595" s="15">
        <v>540.03399999999999</v>
      </c>
      <c r="H595" s="15">
        <v>5400.34</v>
      </c>
      <c r="I595" s="15">
        <v>918.05780000000004</v>
      </c>
      <c r="J595" s="1" t="b">
        <v>0</v>
      </c>
      <c r="K595" s="9" t="s">
        <v>368</v>
      </c>
      <c r="L595" s="1">
        <v>2023</v>
      </c>
      <c r="M595" s="1">
        <v>2</v>
      </c>
      <c r="N595" s="1" t="s">
        <v>28</v>
      </c>
      <c r="O595" s="1">
        <v>4</v>
      </c>
      <c r="P595" t="str">
        <f t="shared" si="10"/>
        <v>morning</v>
      </c>
    </row>
    <row r="596" spans="1:16" ht="15.75" customHeight="1" x14ac:dyDescent="0.35">
      <c r="A596" s="1">
        <v>1595</v>
      </c>
      <c r="B596" s="6">
        <v>45084</v>
      </c>
      <c r="C596" s="1">
        <v>201</v>
      </c>
      <c r="D596" s="1">
        <v>304</v>
      </c>
      <c r="E596" s="1">
        <v>101</v>
      </c>
      <c r="F596" s="1">
        <v>9</v>
      </c>
      <c r="G596" s="15">
        <v>100.452</v>
      </c>
      <c r="H596" s="15">
        <v>904.06799999999998</v>
      </c>
      <c r="I596" s="15">
        <v>171.77292</v>
      </c>
      <c r="J596" s="1" t="b">
        <v>0</v>
      </c>
      <c r="K596" s="9" t="s">
        <v>343</v>
      </c>
      <c r="L596" s="1">
        <v>2023</v>
      </c>
      <c r="M596" s="1">
        <v>6</v>
      </c>
      <c r="N596" s="1" t="s">
        <v>18</v>
      </c>
      <c r="O596" s="1">
        <v>2</v>
      </c>
      <c r="P596" t="str">
        <f t="shared" si="10"/>
        <v>morning</v>
      </c>
    </row>
    <row r="597" spans="1:16" ht="15.75" customHeight="1" x14ac:dyDescent="0.35">
      <c r="A597" s="1">
        <v>1596</v>
      </c>
      <c r="B597" s="6">
        <v>45356</v>
      </c>
      <c r="C597" s="1">
        <v>202</v>
      </c>
      <c r="D597" s="1">
        <v>301</v>
      </c>
      <c r="E597" s="1">
        <v>102</v>
      </c>
      <c r="F597" s="1">
        <v>10</v>
      </c>
      <c r="G597" s="15">
        <v>215.46800000000002</v>
      </c>
      <c r="H597" s="15">
        <v>2154.6800000000003</v>
      </c>
      <c r="I597" s="15">
        <v>452.48280000000005</v>
      </c>
      <c r="J597" s="1" t="b">
        <v>0</v>
      </c>
      <c r="K597" s="9" t="s">
        <v>511</v>
      </c>
      <c r="L597" s="1">
        <v>2024</v>
      </c>
      <c r="M597" s="1">
        <v>3</v>
      </c>
      <c r="N597" s="1" t="s">
        <v>31</v>
      </c>
      <c r="O597" s="1">
        <v>12</v>
      </c>
      <c r="P597" t="str">
        <f t="shared" si="10"/>
        <v>afternoon</v>
      </c>
    </row>
    <row r="598" spans="1:16" ht="15.75" customHeight="1" x14ac:dyDescent="0.35">
      <c r="A598" s="1">
        <v>1597</v>
      </c>
      <c r="B598" s="6">
        <v>45013</v>
      </c>
      <c r="C598" s="1">
        <v>204</v>
      </c>
      <c r="D598" s="1">
        <v>305</v>
      </c>
      <c r="E598" s="1">
        <v>101</v>
      </c>
      <c r="F598" s="1">
        <v>3</v>
      </c>
      <c r="G598" s="15">
        <v>454.08000000000004</v>
      </c>
      <c r="H598" s="15">
        <v>1362.2400000000002</v>
      </c>
      <c r="I598" s="15">
        <v>340.56000000000006</v>
      </c>
      <c r="J598" s="1" t="b">
        <v>0</v>
      </c>
      <c r="K598" s="9" t="s">
        <v>512</v>
      </c>
      <c r="L598" s="1">
        <v>2023</v>
      </c>
      <c r="M598" s="1">
        <v>3</v>
      </c>
      <c r="N598" s="1" t="s">
        <v>31</v>
      </c>
      <c r="O598" s="1">
        <v>21</v>
      </c>
      <c r="P598" t="str">
        <f t="shared" si="10"/>
        <v>night</v>
      </c>
    </row>
    <row r="599" spans="1:16" ht="15.75" customHeight="1" x14ac:dyDescent="0.35">
      <c r="A599" s="1">
        <v>1598</v>
      </c>
      <c r="B599" s="6">
        <v>45351</v>
      </c>
      <c r="C599" s="1">
        <v>202</v>
      </c>
      <c r="D599" s="1">
        <v>305</v>
      </c>
      <c r="E599" s="1">
        <v>103</v>
      </c>
      <c r="F599" s="1">
        <v>3</v>
      </c>
      <c r="G599" s="15">
        <v>619.10200000000009</v>
      </c>
      <c r="H599" s="15">
        <v>1857.3060000000003</v>
      </c>
      <c r="I599" s="15">
        <v>557.19180000000006</v>
      </c>
      <c r="J599" s="1" t="b">
        <v>0</v>
      </c>
      <c r="K599" s="9" t="s">
        <v>513</v>
      </c>
      <c r="L599" s="1">
        <v>2024</v>
      </c>
      <c r="M599" s="1">
        <v>2</v>
      </c>
      <c r="N599" s="1" t="s">
        <v>16</v>
      </c>
      <c r="O599" s="1">
        <v>3</v>
      </c>
      <c r="P599" t="str">
        <f t="shared" si="10"/>
        <v>morning</v>
      </c>
    </row>
    <row r="600" spans="1:16" ht="15.75" customHeight="1" x14ac:dyDescent="0.35">
      <c r="A600" s="1">
        <v>1599</v>
      </c>
      <c r="B600" s="6">
        <v>45019</v>
      </c>
      <c r="C600" s="1">
        <v>205</v>
      </c>
      <c r="D600" s="1">
        <v>303</v>
      </c>
      <c r="E600" s="1">
        <v>105</v>
      </c>
      <c r="F600" s="1">
        <v>1</v>
      </c>
      <c r="G600" s="15">
        <v>639.87000000000012</v>
      </c>
      <c r="H600" s="15">
        <v>639.87000000000012</v>
      </c>
      <c r="I600" s="15">
        <v>95.980500000000021</v>
      </c>
      <c r="J600" s="1" t="b">
        <v>1</v>
      </c>
      <c r="K600" s="9" t="s">
        <v>210</v>
      </c>
      <c r="L600" s="1">
        <v>2023</v>
      </c>
      <c r="M600" s="1">
        <v>4</v>
      </c>
      <c r="N600" s="1" t="s">
        <v>28</v>
      </c>
      <c r="O600" s="1">
        <v>18</v>
      </c>
      <c r="P600" t="str">
        <f t="shared" si="10"/>
        <v>evening</v>
      </c>
    </row>
    <row r="601" spans="1:16" ht="15.75" customHeight="1" x14ac:dyDescent="0.35">
      <c r="A601" s="1">
        <v>1600</v>
      </c>
      <c r="B601" s="6">
        <v>45372</v>
      </c>
      <c r="C601" s="1">
        <v>201</v>
      </c>
      <c r="D601" s="1">
        <v>304</v>
      </c>
      <c r="E601" s="1">
        <v>105</v>
      </c>
      <c r="F601" s="1">
        <v>6</v>
      </c>
      <c r="G601" s="15">
        <v>619.85</v>
      </c>
      <c r="H601" s="15">
        <v>3719.1000000000004</v>
      </c>
      <c r="I601" s="15">
        <v>632.24700000000007</v>
      </c>
      <c r="J601" s="1" t="b">
        <v>1</v>
      </c>
      <c r="K601" s="9" t="s">
        <v>514</v>
      </c>
      <c r="L601" s="1">
        <v>2024</v>
      </c>
      <c r="M601" s="1">
        <v>3</v>
      </c>
      <c r="N601" s="1" t="s">
        <v>16</v>
      </c>
      <c r="O601" s="1">
        <v>11</v>
      </c>
      <c r="P601" t="str">
        <f t="shared" si="10"/>
        <v>morning</v>
      </c>
    </row>
    <row r="602" spans="1:16" ht="15.75" customHeight="1" x14ac:dyDescent="0.35">
      <c r="A602" s="1">
        <v>1601</v>
      </c>
      <c r="B602" s="6">
        <v>45146</v>
      </c>
      <c r="C602" s="1">
        <v>203</v>
      </c>
      <c r="D602" s="1">
        <v>303</v>
      </c>
      <c r="E602" s="1">
        <v>104</v>
      </c>
      <c r="F602" s="1">
        <v>4</v>
      </c>
      <c r="G602" s="15">
        <v>282.56800000000004</v>
      </c>
      <c r="H602" s="15">
        <v>1130.2720000000002</v>
      </c>
      <c r="I602" s="15">
        <v>214.75168000000002</v>
      </c>
      <c r="J602" s="1" t="b">
        <v>0</v>
      </c>
      <c r="K602" s="9" t="s">
        <v>139</v>
      </c>
      <c r="L602" s="1">
        <v>2023</v>
      </c>
      <c r="M602" s="1">
        <v>8</v>
      </c>
      <c r="N602" s="1" t="s">
        <v>31</v>
      </c>
      <c r="O602" s="1">
        <v>13</v>
      </c>
      <c r="P602" t="str">
        <f t="shared" si="10"/>
        <v>afternoon</v>
      </c>
    </row>
    <row r="603" spans="1:16" ht="15.75" customHeight="1" x14ac:dyDescent="0.35">
      <c r="A603" s="1">
        <v>1602</v>
      </c>
      <c r="B603" s="6">
        <v>45154</v>
      </c>
      <c r="C603" s="1">
        <v>205</v>
      </c>
      <c r="D603" s="1">
        <v>303</v>
      </c>
      <c r="E603" s="1">
        <v>105</v>
      </c>
      <c r="F603" s="1">
        <v>7</v>
      </c>
      <c r="G603" s="15">
        <v>433.13600000000002</v>
      </c>
      <c r="H603" s="15">
        <v>3031.9520000000002</v>
      </c>
      <c r="I603" s="15">
        <v>636.70992000000001</v>
      </c>
      <c r="J603" s="1" t="b">
        <v>0</v>
      </c>
      <c r="K603" s="9" t="s">
        <v>185</v>
      </c>
      <c r="L603" s="1">
        <v>2023</v>
      </c>
      <c r="M603" s="1">
        <v>8</v>
      </c>
      <c r="N603" s="1" t="s">
        <v>18</v>
      </c>
      <c r="O603" s="1">
        <v>5</v>
      </c>
      <c r="P603" t="str">
        <f t="shared" si="10"/>
        <v>morning</v>
      </c>
    </row>
    <row r="604" spans="1:16" ht="15.75" customHeight="1" x14ac:dyDescent="0.35">
      <c r="A604" s="1">
        <v>1603</v>
      </c>
      <c r="B604" s="6">
        <v>45540</v>
      </c>
      <c r="C604" s="1">
        <v>205</v>
      </c>
      <c r="D604" s="1">
        <v>302</v>
      </c>
      <c r="E604" s="1">
        <v>102</v>
      </c>
      <c r="F604" s="1">
        <v>6</v>
      </c>
      <c r="G604" s="15">
        <v>226.09400000000002</v>
      </c>
      <c r="H604" s="15">
        <v>1356.5640000000001</v>
      </c>
      <c r="I604" s="15">
        <v>339.14100000000002</v>
      </c>
      <c r="J604" s="1" t="b">
        <v>0</v>
      </c>
      <c r="K604" s="9" t="s">
        <v>255</v>
      </c>
      <c r="L604" s="1">
        <v>2024</v>
      </c>
      <c r="M604" s="1">
        <v>9</v>
      </c>
      <c r="N604" s="1" t="s">
        <v>16</v>
      </c>
      <c r="O604" s="1">
        <v>10</v>
      </c>
      <c r="P604" t="str">
        <f t="shared" si="10"/>
        <v>morning</v>
      </c>
    </row>
    <row r="605" spans="1:16" ht="15.75" customHeight="1" x14ac:dyDescent="0.35">
      <c r="A605" s="1">
        <v>1604</v>
      </c>
      <c r="B605" s="6">
        <v>45510</v>
      </c>
      <c r="C605" s="1">
        <v>202</v>
      </c>
      <c r="D605" s="1">
        <v>301</v>
      </c>
      <c r="E605" s="1">
        <v>105</v>
      </c>
      <c r="F605" s="1">
        <v>7</v>
      </c>
      <c r="G605" s="15">
        <v>189.86</v>
      </c>
      <c r="H605" s="15">
        <v>1329.02</v>
      </c>
      <c r="I605" s="15">
        <v>398.70599999999996</v>
      </c>
      <c r="J605" s="1" t="b">
        <v>0</v>
      </c>
      <c r="K605" s="9" t="s">
        <v>147</v>
      </c>
      <c r="L605" s="1">
        <v>2024</v>
      </c>
      <c r="M605" s="1">
        <v>8</v>
      </c>
      <c r="N605" s="1" t="s">
        <v>31</v>
      </c>
      <c r="O605" s="1">
        <v>1</v>
      </c>
      <c r="P605" t="str">
        <f t="shared" si="10"/>
        <v>morning</v>
      </c>
    </row>
    <row r="606" spans="1:16" ht="15.75" customHeight="1" x14ac:dyDescent="0.35">
      <c r="A606" s="1">
        <v>1605</v>
      </c>
      <c r="B606" s="6">
        <v>45508</v>
      </c>
      <c r="C606" s="1">
        <v>203</v>
      </c>
      <c r="D606" s="1">
        <v>301</v>
      </c>
      <c r="E606" s="1">
        <v>105</v>
      </c>
      <c r="F606" s="1">
        <v>8</v>
      </c>
      <c r="G606" s="15">
        <v>130.13</v>
      </c>
      <c r="H606" s="15">
        <v>1041.04</v>
      </c>
      <c r="I606" s="15">
        <v>156.15599999999998</v>
      </c>
      <c r="J606" s="1" t="b">
        <v>0</v>
      </c>
      <c r="K606" s="9" t="s">
        <v>515</v>
      </c>
      <c r="L606" s="1">
        <v>2024</v>
      </c>
      <c r="M606" s="1">
        <v>8</v>
      </c>
      <c r="N606" s="1" t="s">
        <v>20</v>
      </c>
      <c r="O606" s="1">
        <v>8</v>
      </c>
      <c r="P606" t="str">
        <f t="shared" si="10"/>
        <v>morning</v>
      </c>
    </row>
    <row r="607" spans="1:16" ht="15.75" customHeight="1" x14ac:dyDescent="0.35">
      <c r="A607" s="1">
        <v>1606</v>
      </c>
      <c r="B607" s="6">
        <v>45290</v>
      </c>
      <c r="C607" s="1">
        <v>202</v>
      </c>
      <c r="D607" s="1">
        <v>303</v>
      </c>
      <c r="E607" s="1">
        <v>105</v>
      </c>
      <c r="F607" s="1">
        <v>4</v>
      </c>
      <c r="G607" s="15">
        <v>281.77600000000007</v>
      </c>
      <c r="H607" s="15">
        <v>1127.1040000000003</v>
      </c>
      <c r="I607" s="15">
        <v>191.60768000000007</v>
      </c>
      <c r="J607" s="1" t="b">
        <v>1</v>
      </c>
      <c r="K607" s="9" t="s">
        <v>516</v>
      </c>
      <c r="L607" s="1">
        <v>2023</v>
      </c>
      <c r="M607" s="1">
        <v>12</v>
      </c>
      <c r="N607" s="1" t="s">
        <v>22</v>
      </c>
      <c r="O607" s="1">
        <v>10</v>
      </c>
      <c r="P607" t="str">
        <f t="shared" si="10"/>
        <v>morning</v>
      </c>
    </row>
    <row r="608" spans="1:16" ht="15.75" customHeight="1" x14ac:dyDescent="0.35">
      <c r="A608" s="1">
        <v>1607</v>
      </c>
      <c r="B608" s="6">
        <v>45442</v>
      </c>
      <c r="C608" s="1">
        <v>205</v>
      </c>
      <c r="D608" s="1">
        <v>304</v>
      </c>
      <c r="E608" s="1">
        <v>102</v>
      </c>
      <c r="F608" s="1">
        <v>6</v>
      </c>
      <c r="G608" s="15">
        <v>551.98</v>
      </c>
      <c r="H608" s="15">
        <v>3311.88</v>
      </c>
      <c r="I608" s="15">
        <v>629.25720000000001</v>
      </c>
      <c r="J608" s="1" t="b">
        <v>0</v>
      </c>
      <c r="K608" s="9" t="s">
        <v>517</v>
      </c>
      <c r="L608" s="1">
        <v>2024</v>
      </c>
      <c r="M608" s="1">
        <v>5</v>
      </c>
      <c r="N608" s="1" t="s">
        <v>16</v>
      </c>
      <c r="O608" s="1">
        <v>23</v>
      </c>
      <c r="P608" t="str">
        <f t="shared" si="10"/>
        <v>night</v>
      </c>
    </row>
    <row r="609" spans="1:16" ht="15.75" customHeight="1" x14ac:dyDescent="0.35">
      <c r="A609" s="1">
        <v>1608</v>
      </c>
      <c r="B609" s="6">
        <v>45193</v>
      </c>
      <c r="C609" s="1">
        <v>203</v>
      </c>
      <c r="D609" s="1">
        <v>301</v>
      </c>
      <c r="E609" s="1">
        <v>105</v>
      </c>
      <c r="F609" s="1">
        <v>5</v>
      </c>
      <c r="G609" s="15">
        <v>541.024</v>
      </c>
      <c r="H609" s="15">
        <v>2705.12</v>
      </c>
      <c r="I609" s="15">
        <v>568.0752</v>
      </c>
      <c r="J609" s="1" t="b">
        <v>0</v>
      </c>
      <c r="K609" s="9" t="s">
        <v>518</v>
      </c>
      <c r="L609" s="1">
        <v>2023</v>
      </c>
      <c r="M609" s="1">
        <v>9</v>
      </c>
      <c r="N609" s="1" t="s">
        <v>20</v>
      </c>
      <c r="O609" s="1">
        <v>19</v>
      </c>
      <c r="P609" t="str">
        <f t="shared" si="10"/>
        <v>evening</v>
      </c>
    </row>
    <row r="610" spans="1:16" ht="15.75" customHeight="1" x14ac:dyDescent="0.35">
      <c r="A610" s="1">
        <v>1609</v>
      </c>
      <c r="B610" s="6">
        <v>45056</v>
      </c>
      <c r="C610" s="1">
        <v>204</v>
      </c>
      <c r="D610" s="1">
        <v>302</v>
      </c>
      <c r="E610" s="1">
        <v>102</v>
      </c>
      <c r="F610" s="1">
        <v>8</v>
      </c>
      <c r="G610" s="15">
        <v>639.36400000000003</v>
      </c>
      <c r="H610" s="15">
        <v>5114.9120000000003</v>
      </c>
      <c r="I610" s="15">
        <v>1278.7280000000001</v>
      </c>
      <c r="J610" s="1" t="b">
        <v>1</v>
      </c>
      <c r="K610" s="9" t="s">
        <v>519</v>
      </c>
      <c r="L610" s="1">
        <v>2023</v>
      </c>
      <c r="M610" s="1">
        <v>5</v>
      </c>
      <c r="N610" s="1" t="s">
        <v>18</v>
      </c>
      <c r="O610" s="1">
        <v>7</v>
      </c>
      <c r="P610" t="str">
        <f t="shared" si="10"/>
        <v>morning</v>
      </c>
    </row>
    <row r="611" spans="1:16" ht="15.75" customHeight="1" x14ac:dyDescent="0.35">
      <c r="A611" s="1">
        <v>1610</v>
      </c>
      <c r="B611" s="6">
        <v>45319</v>
      </c>
      <c r="C611" s="1">
        <v>202</v>
      </c>
      <c r="D611" s="1">
        <v>302</v>
      </c>
      <c r="E611" s="1">
        <v>103</v>
      </c>
      <c r="F611" s="1">
        <v>3</v>
      </c>
      <c r="G611" s="15">
        <v>607.59600000000012</v>
      </c>
      <c r="H611" s="15">
        <v>1822.7880000000005</v>
      </c>
      <c r="I611" s="15">
        <v>546.83640000000014</v>
      </c>
      <c r="J611" s="1" t="b">
        <v>1</v>
      </c>
      <c r="K611" s="9" t="s">
        <v>282</v>
      </c>
      <c r="L611" s="1">
        <v>2024</v>
      </c>
      <c r="M611" s="1">
        <v>1</v>
      </c>
      <c r="N611" s="1" t="s">
        <v>20</v>
      </c>
      <c r="O611" s="1">
        <v>18</v>
      </c>
      <c r="P611" t="str">
        <f t="shared" si="10"/>
        <v>evening</v>
      </c>
    </row>
    <row r="612" spans="1:16" ht="15.75" customHeight="1" x14ac:dyDescent="0.35">
      <c r="A612" s="1">
        <v>1611</v>
      </c>
      <c r="B612" s="6">
        <v>45039</v>
      </c>
      <c r="C612" s="1">
        <v>203</v>
      </c>
      <c r="D612" s="1">
        <v>301</v>
      </c>
      <c r="E612" s="1">
        <v>102</v>
      </c>
      <c r="F612" s="1">
        <v>10</v>
      </c>
      <c r="G612" s="15">
        <v>200.66200000000001</v>
      </c>
      <c r="H612" s="15">
        <v>2006.6200000000001</v>
      </c>
      <c r="I612" s="15">
        <v>300.99299999999999</v>
      </c>
      <c r="J612" s="1" t="b">
        <v>1</v>
      </c>
      <c r="K612" s="9" t="s">
        <v>462</v>
      </c>
      <c r="L612" s="1">
        <v>2023</v>
      </c>
      <c r="M612" s="1">
        <v>4</v>
      </c>
      <c r="N612" s="1" t="s">
        <v>20</v>
      </c>
      <c r="O612" s="1">
        <v>9</v>
      </c>
      <c r="P612" t="str">
        <f t="shared" si="10"/>
        <v>morning</v>
      </c>
    </row>
    <row r="613" spans="1:16" ht="15.75" customHeight="1" x14ac:dyDescent="0.35">
      <c r="A613" s="1">
        <v>1612</v>
      </c>
      <c r="B613" s="6">
        <v>45043</v>
      </c>
      <c r="C613" s="1">
        <v>204</v>
      </c>
      <c r="D613" s="1">
        <v>305</v>
      </c>
      <c r="E613" s="1">
        <v>104</v>
      </c>
      <c r="F613" s="1">
        <v>5</v>
      </c>
      <c r="G613" s="15">
        <v>131.34</v>
      </c>
      <c r="H613" s="15">
        <v>656.7</v>
      </c>
      <c r="I613" s="15">
        <v>111.63900000000001</v>
      </c>
      <c r="J613" s="1" t="b">
        <v>0</v>
      </c>
      <c r="K613" s="9" t="s">
        <v>520</v>
      </c>
      <c r="L613" s="1">
        <v>2023</v>
      </c>
      <c r="M613" s="1">
        <v>4</v>
      </c>
      <c r="N613" s="1" t="s">
        <v>16</v>
      </c>
      <c r="O613" s="1">
        <v>1</v>
      </c>
      <c r="P613" t="str">
        <f t="shared" si="10"/>
        <v>morning</v>
      </c>
    </row>
    <row r="614" spans="1:16" ht="15.75" customHeight="1" x14ac:dyDescent="0.35">
      <c r="A614" s="1">
        <v>1613</v>
      </c>
      <c r="B614" s="6">
        <v>44961</v>
      </c>
      <c r="C614" s="1">
        <v>205</v>
      </c>
      <c r="D614" s="1">
        <v>303</v>
      </c>
      <c r="E614" s="1">
        <v>103</v>
      </c>
      <c r="F614" s="1">
        <v>8</v>
      </c>
      <c r="G614" s="15">
        <v>623.10600000000011</v>
      </c>
      <c r="H614" s="15">
        <v>4984.8480000000009</v>
      </c>
      <c r="I614" s="15">
        <v>947.12112000000013</v>
      </c>
      <c r="J614" s="1" t="b">
        <v>0</v>
      </c>
      <c r="K614" s="9" t="s">
        <v>252</v>
      </c>
      <c r="L614" s="1">
        <v>2023</v>
      </c>
      <c r="M614" s="1">
        <v>2</v>
      </c>
      <c r="N614" s="1" t="s">
        <v>22</v>
      </c>
      <c r="O614" s="1">
        <v>18</v>
      </c>
      <c r="P614" t="str">
        <f t="shared" si="10"/>
        <v>evening</v>
      </c>
    </row>
    <row r="615" spans="1:16" ht="15.75" customHeight="1" x14ac:dyDescent="0.35">
      <c r="A615" s="1">
        <v>1614</v>
      </c>
      <c r="B615" s="6">
        <v>44896</v>
      </c>
      <c r="C615" s="1">
        <v>201</v>
      </c>
      <c r="D615" s="1">
        <v>304</v>
      </c>
      <c r="E615" s="1">
        <v>101</v>
      </c>
      <c r="F615" s="1">
        <v>7</v>
      </c>
      <c r="G615" s="15">
        <v>343.77199999999999</v>
      </c>
      <c r="H615" s="15">
        <v>2406.404</v>
      </c>
      <c r="I615" s="15">
        <v>505.34483999999998</v>
      </c>
      <c r="J615" s="1" t="b">
        <v>1</v>
      </c>
      <c r="K615" s="9" t="s">
        <v>215</v>
      </c>
      <c r="L615" s="1">
        <v>2022</v>
      </c>
      <c r="M615" s="1">
        <v>12</v>
      </c>
      <c r="N615" s="1" t="s">
        <v>16</v>
      </c>
      <c r="O615" s="1">
        <v>2</v>
      </c>
      <c r="P615" t="str">
        <f t="shared" si="10"/>
        <v>morning</v>
      </c>
    </row>
    <row r="616" spans="1:16" ht="15.75" customHeight="1" x14ac:dyDescent="0.35">
      <c r="A616" s="1">
        <v>1615</v>
      </c>
      <c r="B616" s="6">
        <v>44925</v>
      </c>
      <c r="C616" s="1">
        <v>205</v>
      </c>
      <c r="D616" s="1">
        <v>305</v>
      </c>
      <c r="E616" s="1">
        <v>105</v>
      </c>
      <c r="F616" s="1">
        <v>2</v>
      </c>
      <c r="G616" s="15">
        <v>209.33000000000004</v>
      </c>
      <c r="H616" s="15">
        <v>418.66000000000008</v>
      </c>
      <c r="I616" s="15">
        <v>104.66500000000002</v>
      </c>
      <c r="J616" s="1" t="b">
        <v>0</v>
      </c>
      <c r="K616" s="9" t="s">
        <v>521</v>
      </c>
      <c r="L616" s="1">
        <v>2022</v>
      </c>
      <c r="M616" s="1">
        <v>12</v>
      </c>
      <c r="N616" s="1" t="s">
        <v>26</v>
      </c>
      <c r="O616" s="1">
        <v>8</v>
      </c>
      <c r="P616" t="str">
        <f t="shared" si="10"/>
        <v>morning</v>
      </c>
    </row>
    <row r="617" spans="1:16" ht="15.75" customHeight="1" x14ac:dyDescent="0.35">
      <c r="A617" s="1">
        <v>1616</v>
      </c>
      <c r="B617" s="6">
        <v>44930</v>
      </c>
      <c r="C617" s="1">
        <v>205</v>
      </c>
      <c r="D617" s="1">
        <v>302</v>
      </c>
      <c r="E617" s="1">
        <v>103</v>
      </c>
      <c r="F617" s="1">
        <v>4</v>
      </c>
      <c r="G617" s="15">
        <v>362.23</v>
      </c>
      <c r="H617" s="15">
        <v>1448.92</v>
      </c>
      <c r="I617" s="15">
        <v>434.67599999999999</v>
      </c>
      <c r="J617" s="1" t="b">
        <v>0</v>
      </c>
      <c r="K617" s="9" t="s">
        <v>481</v>
      </c>
      <c r="L617" s="1">
        <v>2023</v>
      </c>
      <c r="M617" s="1">
        <v>1</v>
      </c>
      <c r="N617" s="1" t="s">
        <v>18</v>
      </c>
      <c r="O617" s="1">
        <v>18</v>
      </c>
      <c r="P617" t="str">
        <f t="shared" si="10"/>
        <v>evening</v>
      </c>
    </row>
    <row r="618" spans="1:16" ht="15.75" customHeight="1" x14ac:dyDescent="0.35">
      <c r="A618" s="1">
        <v>1617</v>
      </c>
      <c r="B618" s="6">
        <v>45043</v>
      </c>
      <c r="C618" s="1">
        <v>201</v>
      </c>
      <c r="D618" s="1">
        <v>302</v>
      </c>
      <c r="E618" s="1">
        <v>103</v>
      </c>
      <c r="F618" s="1">
        <v>8</v>
      </c>
      <c r="G618" s="15">
        <v>328.41600000000005</v>
      </c>
      <c r="H618" s="15">
        <v>2627.3280000000004</v>
      </c>
      <c r="I618" s="15">
        <v>394.09920000000005</v>
      </c>
      <c r="J618" s="1" t="b">
        <v>0</v>
      </c>
      <c r="K618" s="9" t="s">
        <v>522</v>
      </c>
      <c r="L618" s="1">
        <v>2023</v>
      </c>
      <c r="M618" s="1">
        <v>4</v>
      </c>
      <c r="N618" s="1" t="s">
        <v>16</v>
      </c>
      <c r="O618" s="1">
        <v>9</v>
      </c>
      <c r="P618" t="str">
        <f t="shared" si="10"/>
        <v>morning</v>
      </c>
    </row>
    <row r="619" spans="1:16" ht="15.75" customHeight="1" x14ac:dyDescent="0.35">
      <c r="A619" s="1">
        <v>1618</v>
      </c>
      <c r="B619" s="6">
        <v>45095</v>
      </c>
      <c r="C619" s="1">
        <v>203</v>
      </c>
      <c r="D619" s="1">
        <v>304</v>
      </c>
      <c r="E619" s="1">
        <v>101</v>
      </c>
      <c r="F619" s="1">
        <v>2</v>
      </c>
      <c r="G619" s="15">
        <v>510.26800000000003</v>
      </c>
      <c r="H619" s="15">
        <v>1020.5360000000001</v>
      </c>
      <c r="I619" s="15">
        <v>173.49112000000002</v>
      </c>
      <c r="J619" s="1" t="b">
        <v>0</v>
      </c>
      <c r="K619" s="9" t="s">
        <v>523</v>
      </c>
      <c r="L619" s="1">
        <v>2023</v>
      </c>
      <c r="M619" s="1">
        <v>6</v>
      </c>
      <c r="N619" s="1" t="s">
        <v>20</v>
      </c>
      <c r="O619" s="1">
        <v>10</v>
      </c>
      <c r="P619" t="str">
        <f t="shared" si="10"/>
        <v>morning</v>
      </c>
    </row>
    <row r="620" spans="1:16" ht="15.75" customHeight="1" x14ac:dyDescent="0.35">
      <c r="A620" s="1">
        <v>1619</v>
      </c>
      <c r="B620" s="6">
        <v>45449</v>
      </c>
      <c r="C620" s="1">
        <v>204</v>
      </c>
      <c r="D620" s="1">
        <v>301</v>
      </c>
      <c r="E620" s="1">
        <v>105</v>
      </c>
      <c r="F620" s="1">
        <v>8</v>
      </c>
      <c r="G620" s="15">
        <v>402.952</v>
      </c>
      <c r="H620" s="15">
        <v>3223.616</v>
      </c>
      <c r="I620" s="15">
        <v>612.48703999999998</v>
      </c>
      <c r="J620" s="1" t="b">
        <v>0</v>
      </c>
      <c r="K620" s="9" t="s">
        <v>524</v>
      </c>
      <c r="L620" s="1">
        <v>2024</v>
      </c>
      <c r="M620" s="1">
        <v>6</v>
      </c>
      <c r="N620" s="1" t="s">
        <v>16</v>
      </c>
      <c r="O620" s="1">
        <v>15</v>
      </c>
      <c r="P620" t="str">
        <f t="shared" si="10"/>
        <v>afternoon</v>
      </c>
    </row>
    <row r="621" spans="1:16" ht="15.75" customHeight="1" x14ac:dyDescent="0.35">
      <c r="A621" s="1">
        <v>1620</v>
      </c>
      <c r="B621" s="6">
        <v>45128</v>
      </c>
      <c r="C621" s="1">
        <v>202</v>
      </c>
      <c r="D621" s="1">
        <v>303</v>
      </c>
      <c r="E621" s="1">
        <v>104</v>
      </c>
      <c r="F621" s="1">
        <v>9</v>
      </c>
      <c r="G621" s="15">
        <v>286.74800000000005</v>
      </c>
      <c r="H621" s="15">
        <v>2580.7320000000004</v>
      </c>
      <c r="I621" s="15">
        <v>541.95372000000009</v>
      </c>
      <c r="J621" s="1" t="b">
        <v>0</v>
      </c>
      <c r="K621" s="9" t="s">
        <v>382</v>
      </c>
      <c r="L621" s="1">
        <v>2023</v>
      </c>
      <c r="M621" s="1">
        <v>7</v>
      </c>
      <c r="N621" s="1" t="s">
        <v>26</v>
      </c>
      <c r="O621" s="1">
        <v>13</v>
      </c>
      <c r="P621" t="str">
        <f t="shared" si="10"/>
        <v>afternoon</v>
      </c>
    </row>
    <row r="622" spans="1:16" ht="15.75" customHeight="1" x14ac:dyDescent="0.35">
      <c r="A622" s="1">
        <v>1621</v>
      </c>
      <c r="B622" s="6">
        <v>44988</v>
      </c>
      <c r="C622" s="1">
        <v>204</v>
      </c>
      <c r="D622" s="1">
        <v>303</v>
      </c>
      <c r="E622" s="1">
        <v>101</v>
      </c>
      <c r="F622" s="1">
        <v>4</v>
      </c>
      <c r="G622" s="15">
        <v>55.902000000000008</v>
      </c>
      <c r="H622" s="15">
        <v>223.60800000000003</v>
      </c>
      <c r="I622" s="15">
        <v>55.902000000000008</v>
      </c>
      <c r="J622" s="1" t="b">
        <v>0</v>
      </c>
      <c r="K622" s="9" t="s">
        <v>525</v>
      </c>
      <c r="L622" s="1">
        <v>2023</v>
      </c>
      <c r="M622" s="1">
        <v>3</v>
      </c>
      <c r="N622" s="1" t="s">
        <v>26</v>
      </c>
      <c r="O622" s="1">
        <v>16</v>
      </c>
      <c r="P622" t="str">
        <f t="shared" si="10"/>
        <v>afternoon</v>
      </c>
    </row>
    <row r="623" spans="1:16" ht="15.75" customHeight="1" x14ac:dyDescent="0.35">
      <c r="A623" s="1">
        <v>1622</v>
      </c>
      <c r="B623" s="6">
        <v>44987</v>
      </c>
      <c r="C623" s="1">
        <v>202</v>
      </c>
      <c r="D623" s="1">
        <v>302</v>
      </c>
      <c r="E623" s="1">
        <v>105</v>
      </c>
      <c r="F623" s="1">
        <v>10</v>
      </c>
      <c r="G623" s="15">
        <v>217.91000000000003</v>
      </c>
      <c r="H623" s="15">
        <v>2179.1000000000004</v>
      </c>
      <c r="I623" s="15">
        <v>653.73000000000013</v>
      </c>
      <c r="J623" s="1" t="b">
        <v>0</v>
      </c>
      <c r="K623" s="9" t="s">
        <v>526</v>
      </c>
      <c r="L623" s="1">
        <v>2023</v>
      </c>
      <c r="M623" s="1">
        <v>3</v>
      </c>
      <c r="N623" s="1" t="s">
        <v>16</v>
      </c>
      <c r="O623" s="1">
        <v>17</v>
      </c>
      <c r="P623" t="str">
        <f t="shared" si="10"/>
        <v>afternoon</v>
      </c>
    </row>
    <row r="624" spans="1:16" ht="15.75" customHeight="1" x14ac:dyDescent="0.35">
      <c r="A624" s="1">
        <v>1623</v>
      </c>
      <c r="B624" s="6">
        <v>44944</v>
      </c>
      <c r="C624" s="1">
        <v>204</v>
      </c>
      <c r="D624" s="1">
        <v>303</v>
      </c>
      <c r="E624" s="1">
        <v>105</v>
      </c>
      <c r="F624" s="1">
        <v>7</v>
      </c>
      <c r="G624" s="15">
        <v>617.298</v>
      </c>
      <c r="H624" s="15">
        <v>4321.0860000000002</v>
      </c>
      <c r="I624" s="15">
        <v>648.16290000000004</v>
      </c>
      <c r="J624" s="1" t="b">
        <v>0</v>
      </c>
      <c r="K624" s="9" t="s">
        <v>527</v>
      </c>
      <c r="L624" s="1">
        <v>2023</v>
      </c>
      <c r="M624" s="1">
        <v>1</v>
      </c>
      <c r="N624" s="1" t="s">
        <v>18</v>
      </c>
      <c r="O624" s="1">
        <v>21</v>
      </c>
      <c r="P624" t="str">
        <f t="shared" si="10"/>
        <v>night</v>
      </c>
    </row>
    <row r="625" spans="1:16" ht="15.75" customHeight="1" x14ac:dyDescent="0.35">
      <c r="A625" s="1">
        <v>1624</v>
      </c>
      <c r="B625" s="6">
        <v>45302</v>
      </c>
      <c r="C625" s="1">
        <v>201</v>
      </c>
      <c r="D625" s="1">
        <v>301</v>
      </c>
      <c r="E625" s="1">
        <v>105</v>
      </c>
      <c r="F625" s="1">
        <v>1</v>
      </c>
      <c r="G625" s="15">
        <v>209.352</v>
      </c>
      <c r="H625" s="15">
        <v>209.352</v>
      </c>
      <c r="I625" s="15">
        <v>35.589840000000002</v>
      </c>
      <c r="J625" s="1" t="b">
        <v>1</v>
      </c>
      <c r="K625" s="9" t="s">
        <v>478</v>
      </c>
      <c r="L625" s="1">
        <v>2024</v>
      </c>
      <c r="M625" s="1">
        <v>1</v>
      </c>
      <c r="N625" s="1" t="s">
        <v>16</v>
      </c>
      <c r="O625" s="1">
        <v>3</v>
      </c>
      <c r="P625" t="str">
        <f t="shared" si="10"/>
        <v>morning</v>
      </c>
    </row>
    <row r="626" spans="1:16" ht="15.75" customHeight="1" x14ac:dyDescent="0.35">
      <c r="A626" s="1">
        <v>1625</v>
      </c>
      <c r="B626" s="6">
        <v>45275</v>
      </c>
      <c r="C626" s="1">
        <v>205</v>
      </c>
      <c r="D626" s="1">
        <v>303</v>
      </c>
      <c r="E626" s="1">
        <v>101</v>
      </c>
      <c r="F626" s="1">
        <v>8</v>
      </c>
      <c r="G626" s="15">
        <v>496.05600000000004</v>
      </c>
      <c r="H626" s="15">
        <v>3968.4480000000003</v>
      </c>
      <c r="I626" s="15">
        <v>754.00512000000003</v>
      </c>
      <c r="J626" s="1" t="b">
        <v>1</v>
      </c>
      <c r="K626" s="9" t="s">
        <v>528</v>
      </c>
      <c r="L626" s="1">
        <v>2023</v>
      </c>
      <c r="M626" s="1">
        <v>12</v>
      </c>
      <c r="N626" s="1" t="s">
        <v>26</v>
      </c>
      <c r="O626" s="1">
        <v>16</v>
      </c>
      <c r="P626" t="str">
        <f t="shared" si="10"/>
        <v>afternoon</v>
      </c>
    </row>
    <row r="627" spans="1:16" ht="15.75" customHeight="1" x14ac:dyDescent="0.35">
      <c r="A627" s="1">
        <v>1626</v>
      </c>
      <c r="B627" s="6">
        <v>45529</v>
      </c>
      <c r="C627" s="1">
        <v>202</v>
      </c>
      <c r="D627" s="1">
        <v>301</v>
      </c>
      <c r="E627" s="1">
        <v>104</v>
      </c>
      <c r="F627" s="1">
        <v>5</v>
      </c>
      <c r="G627" s="15">
        <v>142.95600000000002</v>
      </c>
      <c r="H627" s="15">
        <v>714.78000000000009</v>
      </c>
      <c r="I627" s="15">
        <v>150.10380000000001</v>
      </c>
      <c r="J627" s="1" t="b">
        <v>0</v>
      </c>
      <c r="K627" s="9" t="s">
        <v>220</v>
      </c>
      <c r="L627" s="1">
        <v>2024</v>
      </c>
      <c r="M627" s="1">
        <v>8</v>
      </c>
      <c r="N627" s="1" t="s">
        <v>20</v>
      </c>
      <c r="O627" s="1">
        <v>1</v>
      </c>
      <c r="P627" t="str">
        <f t="shared" si="10"/>
        <v>morning</v>
      </c>
    </row>
    <row r="628" spans="1:16" ht="15.75" customHeight="1" x14ac:dyDescent="0.35">
      <c r="A628" s="1">
        <v>1627</v>
      </c>
      <c r="B628" s="6">
        <v>45219</v>
      </c>
      <c r="C628" s="1">
        <v>201</v>
      </c>
      <c r="D628" s="1">
        <v>304</v>
      </c>
      <c r="E628" s="1">
        <v>104</v>
      </c>
      <c r="F628" s="1">
        <v>10</v>
      </c>
      <c r="G628" s="15">
        <v>75.680000000000007</v>
      </c>
      <c r="H628" s="15">
        <v>756.80000000000007</v>
      </c>
      <c r="I628" s="15">
        <v>189.20000000000002</v>
      </c>
      <c r="J628" s="1" t="b">
        <v>1</v>
      </c>
      <c r="K628" s="9" t="s">
        <v>529</v>
      </c>
      <c r="L628" s="1">
        <v>2023</v>
      </c>
      <c r="M628" s="1">
        <v>10</v>
      </c>
      <c r="N628" s="1" t="s">
        <v>26</v>
      </c>
      <c r="O628" s="1">
        <v>8</v>
      </c>
      <c r="P628" t="str">
        <f t="shared" si="10"/>
        <v>morning</v>
      </c>
    </row>
    <row r="629" spans="1:16" ht="15.75" customHeight="1" x14ac:dyDescent="0.35">
      <c r="A629" s="1">
        <v>1628</v>
      </c>
      <c r="B629" s="6">
        <v>45213</v>
      </c>
      <c r="C629" s="1">
        <v>202</v>
      </c>
      <c r="D629" s="1">
        <v>304</v>
      </c>
      <c r="E629" s="1">
        <v>105</v>
      </c>
      <c r="F629" s="1">
        <v>9</v>
      </c>
      <c r="G629" s="15">
        <v>277.72800000000001</v>
      </c>
      <c r="H629" s="15">
        <v>2499.5520000000001</v>
      </c>
      <c r="I629" s="15">
        <v>749.86559999999997</v>
      </c>
      <c r="J629" s="1" t="b">
        <v>0</v>
      </c>
      <c r="K629" s="9" t="s">
        <v>530</v>
      </c>
      <c r="L629" s="1">
        <v>2023</v>
      </c>
      <c r="M629" s="1">
        <v>10</v>
      </c>
      <c r="N629" s="1" t="s">
        <v>22</v>
      </c>
      <c r="O629" s="1">
        <v>22</v>
      </c>
      <c r="P629" t="str">
        <f t="shared" si="10"/>
        <v>night</v>
      </c>
    </row>
    <row r="630" spans="1:16" ht="15.75" customHeight="1" x14ac:dyDescent="0.35">
      <c r="A630" s="1">
        <v>1629</v>
      </c>
      <c r="B630" s="6">
        <v>44929</v>
      </c>
      <c r="C630" s="1">
        <v>204</v>
      </c>
      <c r="D630" s="1">
        <v>304</v>
      </c>
      <c r="E630" s="1">
        <v>101</v>
      </c>
      <c r="F630" s="1">
        <v>4</v>
      </c>
      <c r="G630" s="15">
        <v>380.99600000000004</v>
      </c>
      <c r="H630" s="15">
        <v>1523.9840000000002</v>
      </c>
      <c r="I630" s="15">
        <v>228.59760000000003</v>
      </c>
      <c r="J630" s="1" t="b">
        <v>0</v>
      </c>
      <c r="K630" s="9" t="s">
        <v>25</v>
      </c>
      <c r="L630" s="1">
        <v>2023</v>
      </c>
      <c r="M630" s="1">
        <v>1</v>
      </c>
      <c r="N630" s="1" t="s">
        <v>31</v>
      </c>
      <c r="O630" s="1">
        <v>1</v>
      </c>
      <c r="P630" t="str">
        <f t="shared" si="10"/>
        <v>morning</v>
      </c>
    </row>
    <row r="631" spans="1:16" ht="15.75" customHeight="1" x14ac:dyDescent="0.35">
      <c r="A631" s="1">
        <v>1630</v>
      </c>
      <c r="B631" s="6">
        <v>44916</v>
      </c>
      <c r="C631" s="1">
        <v>203</v>
      </c>
      <c r="D631" s="1">
        <v>302</v>
      </c>
      <c r="E631" s="1">
        <v>101</v>
      </c>
      <c r="F631" s="1">
        <v>9</v>
      </c>
      <c r="G631" s="15">
        <v>172.81</v>
      </c>
      <c r="H631" s="15">
        <v>1555.29</v>
      </c>
      <c r="I631" s="15">
        <v>264.39930000000004</v>
      </c>
      <c r="J631" s="1" t="b">
        <v>1</v>
      </c>
      <c r="K631" s="9" t="s">
        <v>76</v>
      </c>
      <c r="L631" s="1">
        <v>2022</v>
      </c>
      <c r="M631" s="1">
        <v>12</v>
      </c>
      <c r="N631" s="1" t="s">
        <v>18</v>
      </c>
      <c r="O631" s="1">
        <v>14</v>
      </c>
      <c r="P631" t="str">
        <f t="shared" si="10"/>
        <v>afternoon</v>
      </c>
    </row>
    <row r="632" spans="1:16" ht="15.75" customHeight="1" x14ac:dyDescent="0.35">
      <c r="A632" s="1">
        <v>1631</v>
      </c>
      <c r="B632" s="6">
        <v>45248</v>
      </c>
      <c r="C632" s="1">
        <v>205</v>
      </c>
      <c r="D632" s="1">
        <v>304</v>
      </c>
      <c r="E632" s="1">
        <v>105</v>
      </c>
      <c r="F632" s="1">
        <v>8</v>
      </c>
      <c r="G632" s="15">
        <v>505.23000000000008</v>
      </c>
      <c r="H632" s="15">
        <v>4041.8400000000006</v>
      </c>
      <c r="I632" s="15">
        <v>767.94960000000015</v>
      </c>
      <c r="J632" s="1" t="b">
        <v>0</v>
      </c>
      <c r="K632" s="9" t="s">
        <v>531</v>
      </c>
      <c r="L632" s="1">
        <v>2023</v>
      </c>
      <c r="M632" s="1">
        <v>11</v>
      </c>
      <c r="N632" s="1" t="s">
        <v>22</v>
      </c>
      <c r="O632" s="1">
        <v>14</v>
      </c>
      <c r="P632" t="str">
        <f t="shared" si="10"/>
        <v>afternoon</v>
      </c>
    </row>
    <row r="633" spans="1:16" ht="15.75" customHeight="1" x14ac:dyDescent="0.35">
      <c r="A633" s="1">
        <v>1632</v>
      </c>
      <c r="B633" s="6">
        <v>44963</v>
      </c>
      <c r="C633" s="1">
        <v>202</v>
      </c>
      <c r="D633" s="1">
        <v>302</v>
      </c>
      <c r="E633" s="1">
        <v>104</v>
      </c>
      <c r="F633" s="1">
        <v>10</v>
      </c>
      <c r="G633" s="15">
        <v>595.25400000000002</v>
      </c>
      <c r="H633" s="15">
        <v>5952.54</v>
      </c>
      <c r="I633" s="15">
        <v>1250.0334</v>
      </c>
      <c r="J633" s="1" t="b">
        <v>1</v>
      </c>
      <c r="K633" s="9" t="s">
        <v>532</v>
      </c>
      <c r="L633" s="1">
        <v>2023</v>
      </c>
      <c r="M633" s="1">
        <v>2</v>
      </c>
      <c r="N633" s="1" t="s">
        <v>28</v>
      </c>
      <c r="O633" s="1">
        <v>16</v>
      </c>
      <c r="P633" t="str">
        <f t="shared" si="10"/>
        <v>afternoon</v>
      </c>
    </row>
    <row r="634" spans="1:16" ht="15.75" customHeight="1" x14ac:dyDescent="0.35">
      <c r="A634" s="1">
        <v>1633</v>
      </c>
      <c r="B634" s="6">
        <v>44924</v>
      </c>
      <c r="C634" s="1">
        <v>205</v>
      </c>
      <c r="D634" s="1">
        <v>303</v>
      </c>
      <c r="E634" s="1">
        <v>104</v>
      </c>
      <c r="F634" s="1">
        <v>10</v>
      </c>
      <c r="G634" s="15">
        <v>321.66200000000003</v>
      </c>
      <c r="H634" s="15">
        <v>3216.6200000000003</v>
      </c>
      <c r="I634" s="15">
        <v>804.15500000000009</v>
      </c>
      <c r="J634" s="1" t="b">
        <v>1</v>
      </c>
      <c r="K634" s="9" t="s">
        <v>124</v>
      </c>
      <c r="L634" s="1">
        <v>2022</v>
      </c>
      <c r="M634" s="1">
        <v>12</v>
      </c>
      <c r="N634" s="1" t="s">
        <v>16</v>
      </c>
      <c r="O634" s="1">
        <v>9</v>
      </c>
      <c r="P634" t="str">
        <f t="shared" si="10"/>
        <v>morning</v>
      </c>
    </row>
    <row r="635" spans="1:16" ht="15.75" customHeight="1" x14ac:dyDescent="0.35">
      <c r="A635" s="1">
        <v>1634</v>
      </c>
      <c r="B635" s="6">
        <v>44911</v>
      </c>
      <c r="C635" s="1">
        <v>201</v>
      </c>
      <c r="D635" s="1">
        <v>302</v>
      </c>
      <c r="E635" s="1">
        <v>104</v>
      </c>
      <c r="F635" s="1">
        <v>1</v>
      </c>
      <c r="G635" s="15">
        <v>557.39200000000005</v>
      </c>
      <c r="H635" s="15">
        <v>557.39200000000005</v>
      </c>
      <c r="I635" s="15">
        <v>167.2176</v>
      </c>
      <c r="J635" s="1" t="b">
        <v>0</v>
      </c>
      <c r="K635" s="9" t="s">
        <v>533</v>
      </c>
      <c r="L635" s="1">
        <v>2022</v>
      </c>
      <c r="M635" s="1">
        <v>12</v>
      </c>
      <c r="N635" s="1" t="s">
        <v>26</v>
      </c>
      <c r="O635" s="1">
        <v>16</v>
      </c>
      <c r="P635" t="str">
        <f t="shared" si="10"/>
        <v>afternoon</v>
      </c>
    </row>
    <row r="636" spans="1:16" ht="15.75" customHeight="1" x14ac:dyDescent="0.35">
      <c r="A636" s="1">
        <v>1635</v>
      </c>
      <c r="B636" s="6">
        <v>45023</v>
      </c>
      <c r="C636" s="1">
        <v>205</v>
      </c>
      <c r="D636" s="1">
        <v>302</v>
      </c>
      <c r="E636" s="1">
        <v>104</v>
      </c>
      <c r="F636" s="1">
        <v>5</v>
      </c>
      <c r="G636" s="15">
        <v>424.57800000000003</v>
      </c>
      <c r="H636" s="15">
        <v>2122.8900000000003</v>
      </c>
      <c r="I636" s="15">
        <v>318.43350000000004</v>
      </c>
      <c r="J636" s="1" t="b">
        <v>0</v>
      </c>
      <c r="K636" s="9" t="s">
        <v>534</v>
      </c>
      <c r="L636" s="1">
        <v>2023</v>
      </c>
      <c r="M636" s="1">
        <v>4</v>
      </c>
      <c r="N636" s="1" t="s">
        <v>26</v>
      </c>
      <c r="O636" s="1">
        <v>18</v>
      </c>
      <c r="P636" t="str">
        <f t="shared" si="10"/>
        <v>evening</v>
      </c>
    </row>
    <row r="637" spans="1:16" ht="15.75" customHeight="1" x14ac:dyDescent="0.35">
      <c r="A637" s="1">
        <v>1636</v>
      </c>
      <c r="B637" s="6">
        <v>44999</v>
      </c>
      <c r="C637" s="1">
        <v>202</v>
      </c>
      <c r="D637" s="1">
        <v>305</v>
      </c>
      <c r="E637" s="1">
        <v>104</v>
      </c>
      <c r="F637" s="1">
        <v>4</v>
      </c>
      <c r="G637" s="15">
        <v>534.13800000000003</v>
      </c>
      <c r="H637" s="15">
        <v>2136.5520000000001</v>
      </c>
      <c r="I637" s="15">
        <v>363.21384000000006</v>
      </c>
      <c r="J637" s="1" t="b">
        <v>0</v>
      </c>
      <c r="K637" s="9" t="s">
        <v>535</v>
      </c>
      <c r="L637" s="1">
        <v>2023</v>
      </c>
      <c r="M637" s="1">
        <v>3</v>
      </c>
      <c r="N637" s="1" t="s">
        <v>31</v>
      </c>
      <c r="O637" s="1">
        <v>0</v>
      </c>
      <c r="P637" t="str">
        <f t="shared" si="10"/>
        <v>morning</v>
      </c>
    </row>
    <row r="638" spans="1:16" ht="15.75" customHeight="1" x14ac:dyDescent="0.35">
      <c r="A638" s="1">
        <v>1637</v>
      </c>
      <c r="B638" s="6">
        <v>45181</v>
      </c>
      <c r="C638" s="1">
        <v>202</v>
      </c>
      <c r="D638" s="1">
        <v>301</v>
      </c>
      <c r="E638" s="1">
        <v>104</v>
      </c>
      <c r="F638" s="1">
        <v>5</v>
      </c>
      <c r="G638" s="15">
        <v>313.17</v>
      </c>
      <c r="H638" s="15">
        <v>1565.8500000000001</v>
      </c>
      <c r="I638" s="15">
        <v>297.51150000000001</v>
      </c>
      <c r="J638" s="1" t="b">
        <v>0</v>
      </c>
      <c r="K638" s="9" t="s">
        <v>370</v>
      </c>
      <c r="L638" s="1">
        <v>2023</v>
      </c>
      <c r="M638" s="1">
        <v>9</v>
      </c>
      <c r="N638" s="1" t="s">
        <v>31</v>
      </c>
      <c r="O638" s="1">
        <v>23</v>
      </c>
      <c r="P638" t="str">
        <f t="shared" si="10"/>
        <v>night</v>
      </c>
    </row>
    <row r="639" spans="1:16" ht="15.75" customHeight="1" x14ac:dyDescent="0.35">
      <c r="A639" s="1">
        <v>1638</v>
      </c>
      <c r="B639" s="6">
        <v>44906</v>
      </c>
      <c r="C639" s="1">
        <v>202</v>
      </c>
      <c r="D639" s="1">
        <v>301</v>
      </c>
      <c r="E639" s="1">
        <v>102</v>
      </c>
      <c r="F639" s="1">
        <v>3</v>
      </c>
      <c r="G639" s="15">
        <v>440.70400000000001</v>
      </c>
      <c r="H639" s="15">
        <v>1322.1120000000001</v>
      </c>
      <c r="I639" s="15">
        <v>277.64352000000002</v>
      </c>
      <c r="J639" s="1" t="b">
        <v>0</v>
      </c>
      <c r="K639" s="9" t="s">
        <v>536</v>
      </c>
      <c r="L639" s="1">
        <v>2022</v>
      </c>
      <c r="M639" s="1">
        <v>12</v>
      </c>
      <c r="N639" s="1" t="s">
        <v>20</v>
      </c>
      <c r="O639" s="1">
        <v>22</v>
      </c>
      <c r="P639" t="str">
        <f t="shared" si="10"/>
        <v>night</v>
      </c>
    </row>
    <row r="640" spans="1:16" ht="15.75" customHeight="1" x14ac:dyDescent="0.35">
      <c r="A640" s="1">
        <v>1639</v>
      </c>
      <c r="B640" s="6">
        <v>45329</v>
      </c>
      <c r="C640" s="1">
        <v>202</v>
      </c>
      <c r="D640" s="1">
        <v>302</v>
      </c>
      <c r="E640" s="1">
        <v>104</v>
      </c>
      <c r="F640" s="1">
        <v>1</v>
      </c>
      <c r="G640" s="15">
        <v>615.67000000000007</v>
      </c>
      <c r="H640" s="15">
        <v>615.67000000000007</v>
      </c>
      <c r="I640" s="15">
        <v>153.91750000000002</v>
      </c>
      <c r="J640" s="1" t="b">
        <v>0</v>
      </c>
      <c r="K640" s="9" t="s">
        <v>537</v>
      </c>
      <c r="L640" s="1">
        <v>2024</v>
      </c>
      <c r="M640" s="1">
        <v>2</v>
      </c>
      <c r="N640" s="1" t="s">
        <v>18</v>
      </c>
      <c r="O640" s="1">
        <v>5</v>
      </c>
      <c r="P640" t="str">
        <f t="shared" si="10"/>
        <v>morning</v>
      </c>
    </row>
    <row r="641" spans="1:16" ht="15.75" customHeight="1" x14ac:dyDescent="0.35">
      <c r="A641" s="1">
        <v>1640</v>
      </c>
      <c r="B641" s="6">
        <v>45544</v>
      </c>
      <c r="C641" s="1">
        <v>203</v>
      </c>
      <c r="D641" s="1">
        <v>305</v>
      </c>
      <c r="E641" s="1">
        <v>103</v>
      </c>
      <c r="F641" s="1">
        <v>4</v>
      </c>
      <c r="G641" s="15">
        <v>317.68000000000006</v>
      </c>
      <c r="H641" s="15">
        <v>1270.7200000000003</v>
      </c>
      <c r="I641" s="15">
        <v>381.21600000000007</v>
      </c>
      <c r="J641" s="1" t="b">
        <v>1</v>
      </c>
      <c r="K641" s="9" t="s">
        <v>538</v>
      </c>
      <c r="L641" s="1">
        <v>2024</v>
      </c>
      <c r="M641" s="1">
        <v>9</v>
      </c>
      <c r="N641" s="1" t="s">
        <v>28</v>
      </c>
      <c r="O641" s="1">
        <v>17</v>
      </c>
      <c r="P641" t="str">
        <f t="shared" si="10"/>
        <v>afternoon</v>
      </c>
    </row>
    <row r="642" spans="1:16" ht="15.75" customHeight="1" x14ac:dyDescent="0.35">
      <c r="A642" s="1">
        <v>1641</v>
      </c>
      <c r="B642" s="6">
        <v>45271</v>
      </c>
      <c r="C642" s="1">
        <v>203</v>
      </c>
      <c r="D642" s="1">
        <v>303</v>
      </c>
      <c r="E642" s="1">
        <v>101</v>
      </c>
      <c r="F642" s="1">
        <v>4</v>
      </c>
      <c r="G642" s="15">
        <v>53.570000000000007</v>
      </c>
      <c r="H642" s="15">
        <v>214.28000000000003</v>
      </c>
      <c r="I642" s="15">
        <v>32.142000000000003</v>
      </c>
      <c r="J642" s="1" t="b">
        <v>0</v>
      </c>
      <c r="K642" s="9" t="s">
        <v>398</v>
      </c>
      <c r="L642" s="1">
        <v>2023</v>
      </c>
      <c r="M642" s="1">
        <v>12</v>
      </c>
      <c r="N642" s="1" t="s">
        <v>28</v>
      </c>
      <c r="O642" s="1">
        <v>16</v>
      </c>
      <c r="P642" t="str">
        <f t="shared" si="10"/>
        <v>afternoon</v>
      </c>
    </row>
    <row r="643" spans="1:16" ht="15.75" customHeight="1" x14ac:dyDescent="0.35">
      <c r="A643" s="1">
        <v>1642</v>
      </c>
      <c r="B643" s="6">
        <v>45178</v>
      </c>
      <c r="C643" s="1">
        <v>204</v>
      </c>
      <c r="D643" s="1">
        <v>301</v>
      </c>
      <c r="E643" s="1">
        <v>104</v>
      </c>
      <c r="F643" s="1">
        <v>3</v>
      </c>
      <c r="G643" s="15">
        <v>418.286</v>
      </c>
      <c r="H643" s="15">
        <v>1254.8579999999999</v>
      </c>
      <c r="I643" s="15">
        <v>213.32586000000001</v>
      </c>
      <c r="J643" s="1" t="b">
        <v>0</v>
      </c>
      <c r="K643" s="9" t="s">
        <v>537</v>
      </c>
      <c r="L643" s="1">
        <v>2023</v>
      </c>
      <c r="M643" s="1">
        <v>9</v>
      </c>
      <c r="N643" s="1" t="s">
        <v>22</v>
      </c>
      <c r="O643" s="1">
        <v>5</v>
      </c>
      <c r="P643" t="str">
        <f t="shared" si="10"/>
        <v>morning</v>
      </c>
    </row>
    <row r="644" spans="1:16" ht="15.75" customHeight="1" x14ac:dyDescent="0.35">
      <c r="A644" s="1">
        <v>1643</v>
      </c>
      <c r="B644" s="6">
        <v>45565</v>
      </c>
      <c r="C644" s="1">
        <v>201</v>
      </c>
      <c r="D644" s="1">
        <v>301</v>
      </c>
      <c r="E644" s="1">
        <v>104</v>
      </c>
      <c r="F644" s="1">
        <v>8</v>
      </c>
      <c r="G644" s="15">
        <v>99.088000000000008</v>
      </c>
      <c r="H644" s="15">
        <v>792.70400000000006</v>
      </c>
      <c r="I644" s="15">
        <v>150.61376000000001</v>
      </c>
      <c r="J644" s="1" t="b">
        <v>0</v>
      </c>
      <c r="K644" s="9" t="s">
        <v>256</v>
      </c>
      <c r="L644" s="1">
        <v>2024</v>
      </c>
      <c r="M644" s="1">
        <v>9</v>
      </c>
      <c r="N644" s="1" t="s">
        <v>28</v>
      </c>
      <c r="O644" s="1">
        <v>22</v>
      </c>
      <c r="P644" t="str">
        <f t="shared" si="10"/>
        <v>night</v>
      </c>
    </row>
    <row r="645" spans="1:16" ht="15.75" customHeight="1" x14ac:dyDescent="0.35">
      <c r="A645" s="1">
        <v>1644</v>
      </c>
      <c r="B645" s="6">
        <v>45485</v>
      </c>
      <c r="C645" s="1">
        <v>204</v>
      </c>
      <c r="D645" s="1">
        <v>302</v>
      </c>
      <c r="E645" s="1">
        <v>105</v>
      </c>
      <c r="F645" s="1">
        <v>1</v>
      </c>
      <c r="G645" s="15">
        <v>622.53400000000011</v>
      </c>
      <c r="H645" s="15">
        <v>622.53400000000011</v>
      </c>
      <c r="I645" s="15">
        <v>130.73214000000002</v>
      </c>
      <c r="J645" s="1" t="b">
        <v>0</v>
      </c>
      <c r="K645" s="9" t="s">
        <v>539</v>
      </c>
      <c r="L645" s="1">
        <v>2024</v>
      </c>
      <c r="M645" s="1">
        <v>7</v>
      </c>
      <c r="N645" s="1" t="s">
        <v>26</v>
      </c>
      <c r="O645" s="1">
        <v>18</v>
      </c>
      <c r="P645" t="str">
        <f t="shared" si="10"/>
        <v>evening</v>
      </c>
    </row>
    <row r="646" spans="1:16" ht="15.75" customHeight="1" x14ac:dyDescent="0.35">
      <c r="A646" s="1">
        <v>1645</v>
      </c>
      <c r="B646" s="6">
        <v>45006</v>
      </c>
      <c r="C646" s="1">
        <v>205</v>
      </c>
      <c r="D646" s="1">
        <v>305</v>
      </c>
      <c r="E646" s="1">
        <v>104</v>
      </c>
      <c r="F646" s="1">
        <v>3</v>
      </c>
      <c r="G646" s="15">
        <v>321.08999999999997</v>
      </c>
      <c r="H646" s="15">
        <v>963.27</v>
      </c>
      <c r="I646" s="15">
        <v>240.8175</v>
      </c>
      <c r="J646" s="1" t="b">
        <v>1</v>
      </c>
      <c r="K646" s="9" t="s">
        <v>320</v>
      </c>
      <c r="L646" s="1">
        <v>2023</v>
      </c>
      <c r="M646" s="1">
        <v>3</v>
      </c>
      <c r="N646" s="1" t="s">
        <v>31</v>
      </c>
      <c r="O646" s="1">
        <v>6</v>
      </c>
      <c r="P646" t="str">
        <f t="shared" si="10"/>
        <v>morning</v>
      </c>
    </row>
    <row r="647" spans="1:16" ht="15.75" customHeight="1" x14ac:dyDescent="0.35">
      <c r="A647" s="1">
        <v>1646</v>
      </c>
      <c r="B647" s="6">
        <v>45254</v>
      </c>
      <c r="C647" s="1">
        <v>201</v>
      </c>
      <c r="D647" s="1">
        <v>304</v>
      </c>
      <c r="E647" s="1">
        <v>103</v>
      </c>
      <c r="F647" s="1">
        <v>1</v>
      </c>
      <c r="G647" s="15">
        <v>228.73400000000001</v>
      </c>
      <c r="H647" s="15">
        <v>228.73400000000001</v>
      </c>
      <c r="I647" s="15">
        <v>68.620199999999997</v>
      </c>
      <c r="J647" s="1" t="b">
        <v>0</v>
      </c>
      <c r="K647" s="9" t="s">
        <v>540</v>
      </c>
      <c r="L647" s="1">
        <v>2023</v>
      </c>
      <c r="M647" s="1">
        <v>11</v>
      </c>
      <c r="N647" s="1" t="s">
        <v>26</v>
      </c>
      <c r="O647" s="1">
        <v>8</v>
      </c>
      <c r="P647" t="str">
        <f t="shared" si="10"/>
        <v>morning</v>
      </c>
    </row>
    <row r="648" spans="1:16" ht="15.75" customHeight="1" x14ac:dyDescent="0.35">
      <c r="A648" s="1">
        <v>1647</v>
      </c>
      <c r="B648" s="6">
        <v>45187</v>
      </c>
      <c r="C648" s="1">
        <v>203</v>
      </c>
      <c r="D648" s="1">
        <v>304</v>
      </c>
      <c r="E648" s="1">
        <v>104</v>
      </c>
      <c r="F648" s="1">
        <v>1</v>
      </c>
      <c r="G648" s="15">
        <v>515.43799999999999</v>
      </c>
      <c r="H648" s="15">
        <v>515.43799999999999</v>
      </c>
      <c r="I648" s="15">
        <v>77.315699999999993</v>
      </c>
      <c r="J648" s="1" t="b">
        <v>0</v>
      </c>
      <c r="K648" s="9" t="s">
        <v>541</v>
      </c>
      <c r="L648" s="1">
        <v>2023</v>
      </c>
      <c r="M648" s="1">
        <v>9</v>
      </c>
      <c r="N648" s="1" t="s">
        <v>28</v>
      </c>
      <c r="O648" s="1">
        <v>11</v>
      </c>
      <c r="P648" t="str">
        <f t="shared" si="10"/>
        <v>morning</v>
      </c>
    </row>
    <row r="649" spans="1:16" ht="15.75" customHeight="1" x14ac:dyDescent="0.35">
      <c r="A649" s="1">
        <v>1648</v>
      </c>
      <c r="B649" s="6">
        <v>45427</v>
      </c>
      <c r="C649" s="1">
        <v>205</v>
      </c>
      <c r="D649" s="1">
        <v>303</v>
      </c>
      <c r="E649" s="1">
        <v>105</v>
      </c>
      <c r="F649" s="1">
        <v>9</v>
      </c>
      <c r="G649" s="15">
        <v>407.06600000000003</v>
      </c>
      <c r="H649" s="15">
        <v>3663.5940000000001</v>
      </c>
      <c r="I649" s="15">
        <v>622.81098000000009</v>
      </c>
      <c r="J649" s="1" t="b">
        <v>0</v>
      </c>
      <c r="K649" s="9" t="s">
        <v>542</v>
      </c>
      <c r="L649" s="1">
        <v>2024</v>
      </c>
      <c r="M649" s="1">
        <v>5</v>
      </c>
      <c r="N649" s="1" t="s">
        <v>18</v>
      </c>
      <c r="O649" s="1">
        <v>22</v>
      </c>
      <c r="P649" t="str">
        <f t="shared" si="10"/>
        <v>night</v>
      </c>
    </row>
    <row r="650" spans="1:16" ht="15.75" customHeight="1" x14ac:dyDescent="0.35">
      <c r="A650" s="1">
        <v>1649</v>
      </c>
      <c r="B650" s="6">
        <v>45117</v>
      </c>
      <c r="C650" s="1">
        <v>204</v>
      </c>
      <c r="D650" s="1">
        <v>301</v>
      </c>
      <c r="E650" s="1">
        <v>104</v>
      </c>
      <c r="F650" s="1">
        <v>2</v>
      </c>
      <c r="G650" s="15">
        <v>655.66599999999994</v>
      </c>
      <c r="H650" s="15">
        <v>1311.3319999999999</v>
      </c>
      <c r="I650" s="15">
        <v>249.15307999999999</v>
      </c>
      <c r="J650" s="1" t="b">
        <v>0</v>
      </c>
      <c r="K650" s="9" t="s">
        <v>543</v>
      </c>
      <c r="L650" s="1">
        <v>2023</v>
      </c>
      <c r="M650" s="1">
        <v>7</v>
      </c>
      <c r="N650" s="1" t="s">
        <v>28</v>
      </c>
      <c r="O650" s="1">
        <v>2</v>
      </c>
      <c r="P650" t="str">
        <f t="shared" si="10"/>
        <v>morning</v>
      </c>
    </row>
    <row r="651" spans="1:16" ht="15.75" customHeight="1" x14ac:dyDescent="0.35">
      <c r="A651" s="1">
        <v>1650</v>
      </c>
      <c r="B651" s="6">
        <v>45070</v>
      </c>
      <c r="C651" s="1">
        <v>203</v>
      </c>
      <c r="D651" s="1">
        <v>304</v>
      </c>
      <c r="E651" s="1">
        <v>101</v>
      </c>
      <c r="F651" s="1">
        <v>10</v>
      </c>
      <c r="G651" s="15">
        <v>324.61000000000007</v>
      </c>
      <c r="H651" s="15">
        <v>3246.1000000000008</v>
      </c>
      <c r="I651" s="15">
        <v>681.68100000000015</v>
      </c>
      <c r="J651" s="1" t="b">
        <v>0</v>
      </c>
      <c r="K651" s="9" t="s">
        <v>544</v>
      </c>
      <c r="L651" s="1">
        <v>2023</v>
      </c>
      <c r="M651" s="1">
        <v>5</v>
      </c>
      <c r="N651" s="1" t="s">
        <v>18</v>
      </c>
      <c r="O651" s="1">
        <v>12</v>
      </c>
      <c r="P651" t="str">
        <f t="shared" ref="P651:P714" si="11">IF(O651 &lt; 12, "morning", IF(O651 &lt; 18, "afternoon", IF(O651 &lt; 21, "evening", "night")))</f>
        <v>afternoon</v>
      </c>
    </row>
    <row r="652" spans="1:16" ht="15.75" customHeight="1" x14ac:dyDescent="0.35">
      <c r="A652" s="1">
        <v>1651</v>
      </c>
      <c r="B652" s="6">
        <v>45559</v>
      </c>
      <c r="C652" s="1">
        <v>202</v>
      </c>
      <c r="D652" s="1">
        <v>302</v>
      </c>
      <c r="E652" s="1">
        <v>104</v>
      </c>
      <c r="F652" s="1">
        <v>9</v>
      </c>
      <c r="G652" s="15">
        <v>643.21400000000006</v>
      </c>
      <c r="H652" s="15">
        <v>5788.9260000000004</v>
      </c>
      <c r="I652" s="15">
        <v>1447.2315000000001</v>
      </c>
      <c r="J652" s="1" t="b">
        <v>1</v>
      </c>
      <c r="K652" s="9" t="s">
        <v>545</v>
      </c>
      <c r="L652" s="1">
        <v>2024</v>
      </c>
      <c r="M652" s="1">
        <v>9</v>
      </c>
      <c r="N652" s="1" t="s">
        <v>31</v>
      </c>
      <c r="O652" s="1">
        <v>11</v>
      </c>
      <c r="P652" t="str">
        <f t="shared" si="11"/>
        <v>morning</v>
      </c>
    </row>
    <row r="653" spans="1:16" ht="15.75" customHeight="1" x14ac:dyDescent="0.35">
      <c r="A653" s="1">
        <v>1652</v>
      </c>
      <c r="B653" s="6">
        <v>44933</v>
      </c>
      <c r="C653" s="1">
        <v>204</v>
      </c>
      <c r="D653" s="1">
        <v>305</v>
      </c>
      <c r="E653" s="1">
        <v>102</v>
      </c>
      <c r="F653" s="1">
        <v>9</v>
      </c>
      <c r="G653" s="15">
        <v>564.58600000000001</v>
      </c>
      <c r="H653" s="15">
        <v>5081.2740000000003</v>
      </c>
      <c r="I653" s="15">
        <v>1524.3822</v>
      </c>
      <c r="J653" s="1" t="b">
        <v>0</v>
      </c>
      <c r="K653" s="9" t="s">
        <v>546</v>
      </c>
      <c r="L653" s="1">
        <v>2023</v>
      </c>
      <c r="M653" s="1">
        <v>1</v>
      </c>
      <c r="N653" s="1" t="s">
        <v>22</v>
      </c>
      <c r="O653" s="1">
        <v>12</v>
      </c>
      <c r="P653" t="str">
        <f t="shared" si="11"/>
        <v>afternoon</v>
      </c>
    </row>
    <row r="654" spans="1:16" ht="15.75" customHeight="1" x14ac:dyDescent="0.35">
      <c r="A654" s="1">
        <v>1653</v>
      </c>
      <c r="B654" s="6">
        <v>45284</v>
      </c>
      <c r="C654" s="1">
        <v>205</v>
      </c>
      <c r="D654" s="1">
        <v>301</v>
      </c>
      <c r="E654" s="1">
        <v>103</v>
      </c>
      <c r="F654" s="1">
        <v>8</v>
      </c>
      <c r="G654" s="15">
        <v>298.60599999999999</v>
      </c>
      <c r="H654" s="15">
        <v>2388.848</v>
      </c>
      <c r="I654" s="15">
        <v>358.3272</v>
      </c>
      <c r="J654" s="1" t="b">
        <v>0</v>
      </c>
      <c r="K654" s="9" t="s">
        <v>547</v>
      </c>
      <c r="L654" s="1">
        <v>2023</v>
      </c>
      <c r="M654" s="1">
        <v>12</v>
      </c>
      <c r="N654" s="1" t="s">
        <v>20</v>
      </c>
      <c r="O654" s="1">
        <v>10</v>
      </c>
      <c r="P654" t="str">
        <f t="shared" si="11"/>
        <v>morning</v>
      </c>
    </row>
    <row r="655" spans="1:16" ht="15.75" customHeight="1" x14ac:dyDescent="0.35">
      <c r="A655" s="1">
        <v>1654</v>
      </c>
      <c r="B655" s="6">
        <v>45181</v>
      </c>
      <c r="C655" s="1">
        <v>203</v>
      </c>
      <c r="D655" s="1">
        <v>302</v>
      </c>
      <c r="E655" s="1">
        <v>101</v>
      </c>
      <c r="F655" s="1">
        <v>4</v>
      </c>
      <c r="G655" s="15">
        <v>216.45800000000003</v>
      </c>
      <c r="H655" s="15">
        <v>865.83200000000011</v>
      </c>
      <c r="I655" s="15">
        <v>147.19144000000003</v>
      </c>
      <c r="J655" s="1" t="b">
        <v>0</v>
      </c>
      <c r="K655" s="9" t="s">
        <v>548</v>
      </c>
      <c r="L655" s="1">
        <v>2023</v>
      </c>
      <c r="M655" s="1">
        <v>9</v>
      </c>
      <c r="N655" s="1" t="s">
        <v>31</v>
      </c>
      <c r="O655" s="1">
        <v>18</v>
      </c>
      <c r="P655" t="str">
        <f t="shared" si="11"/>
        <v>evening</v>
      </c>
    </row>
    <row r="656" spans="1:16" ht="15.75" customHeight="1" x14ac:dyDescent="0.35">
      <c r="A656" s="1">
        <v>1655</v>
      </c>
      <c r="B656" s="6">
        <v>45471</v>
      </c>
      <c r="C656" s="1">
        <v>201</v>
      </c>
      <c r="D656" s="1">
        <v>301</v>
      </c>
      <c r="E656" s="1">
        <v>105</v>
      </c>
      <c r="F656" s="1">
        <v>7</v>
      </c>
      <c r="G656" s="15">
        <v>606.56200000000001</v>
      </c>
      <c r="H656" s="15">
        <v>4245.9340000000002</v>
      </c>
      <c r="I656" s="15">
        <v>806.72746000000006</v>
      </c>
      <c r="J656" s="1" t="b">
        <v>1</v>
      </c>
      <c r="K656" s="9" t="s">
        <v>549</v>
      </c>
      <c r="L656" s="1">
        <v>2024</v>
      </c>
      <c r="M656" s="1">
        <v>6</v>
      </c>
      <c r="N656" s="1" t="s">
        <v>26</v>
      </c>
      <c r="O656" s="1">
        <v>20</v>
      </c>
      <c r="P656" t="str">
        <f t="shared" si="11"/>
        <v>evening</v>
      </c>
    </row>
    <row r="657" spans="1:16" ht="15.75" customHeight="1" x14ac:dyDescent="0.35">
      <c r="A657" s="1">
        <v>1656</v>
      </c>
      <c r="B657" s="6">
        <v>45055</v>
      </c>
      <c r="C657" s="1">
        <v>204</v>
      </c>
      <c r="D657" s="1">
        <v>305</v>
      </c>
      <c r="E657" s="1">
        <v>102</v>
      </c>
      <c r="F657" s="1">
        <v>10</v>
      </c>
      <c r="G657" s="15">
        <v>193.79800000000003</v>
      </c>
      <c r="H657" s="15">
        <v>1937.9800000000002</v>
      </c>
      <c r="I657" s="15">
        <v>406.97580000000005</v>
      </c>
      <c r="J657" s="1" t="b">
        <v>0</v>
      </c>
      <c r="K657" s="9" t="s">
        <v>118</v>
      </c>
      <c r="L657" s="1">
        <v>2023</v>
      </c>
      <c r="M657" s="1">
        <v>5</v>
      </c>
      <c r="N657" s="1" t="s">
        <v>31</v>
      </c>
      <c r="O657" s="1">
        <v>2</v>
      </c>
      <c r="P657" t="str">
        <f t="shared" si="11"/>
        <v>morning</v>
      </c>
    </row>
    <row r="658" spans="1:16" ht="15.75" customHeight="1" x14ac:dyDescent="0.35">
      <c r="A658" s="1">
        <v>1657</v>
      </c>
      <c r="B658" s="6">
        <v>45239</v>
      </c>
      <c r="C658" s="1">
        <v>201</v>
      </c>
      <c r="D658" s="1">
        <v>305</v>
      </c>
      <c r="E658" s="1">
        <v>101</v>
      </c>
      <c r="F658" s="1">
        <v>3</v>
      </c>
      <c r="G658" s="15">
        <v>341.52800000000002</v>
      </c>
      <c r="H658" s="15">
        <v>1024.5840000000001</v>
      </c>
      <c r="I658" s="15">
        <v>256.14600000000002</v>
      </c>
      <c r="J658" s="1" t="b">
        <v>0</v>
      </c>
      <c r="K658" s="9" t="s">
        <v>550</v>
      </c>
      <c r="L658" s="1">
        <v>2023</v>
      </c>
      <c r="M658" s="1">
        <v>11</v>
      </c>
      <c r="N658" s="1" t="s">
        <v>16</v>
      </c>
      <c r="O658" s="1">
        <v>5</v>
      </c>
      <c r="P658" t="str">
        <f t="shared" si="11"/>
        <v>morning</v>
      </c>
    </row>
    <row r="659" spans="1:16" ht="15.75" customHeight="1" x14ac:dyDescent="0.35">
      <c r="A659" s="1">
        <v>1658</v>
      </c>
      <c r="B659" s="6">
        <v>44964</v>
      </c>
      <c r="C659" s="1">
        <v>201</v>
      </c>
      <c r="D659" s="1">
        <v>304</v>
      </c>
      <c r="E659" s="1">
        <v>102</v>
      </c>
      <c r="F659" s="1">
        <v>7</v>
      </c>
      <c r="G659" s="15">
        <v>218.94400000000002</v>
      </c>
      <c r="H659" s="15">
        <v>1532.6080000000002</v>
      </c>
      <c r="I659" s="15">
        <v>459.78240000000005</v>
      </c>
      <c r="J659" s="1" t="b">
        <v>0</v>
      </c>
      <c r="K659" s="9" t="s">
        <v>389</v>
      </c>
      <c r="L659" s="1">
        <v>2023</v>
      </c>
      <c r="M659" s="1">
        <v>2</v>
      </c>
      <c r="N659" s="1" t="s">
        <v>31</v>
      </c>
      <c r="O659" s="1">
        <v>2</v>
      </c>
      <c r="P659" t="str">
        <f t="shared" si="11"/>
        <v>morning</v>
      </c>
    </row>
    <row r="660" spans="1:16" ht="15.75" customHeight="1" x14ac:dyDescent="0.35">
      <c r="A660" s="1">
        <v>1659</v>
      </c>
      <c r="B660" s="6">
        <v>45542</v>
      </c>
      <c r="C660" s="1">
        <v>202</v>
      </c>
      <c r="D660" s="1">
        <v>301</v>
      </c>
      <c r="E660" s="1">
        <v>103</v>
      </c>
      <c r="F660" s="1">
        <v>5</v>
      </c>
      <c r="G660" s="15">
        <v>179.12400000000002</v>
      </c>
      <c r="H660" s="15">
        <v>895.62000000000012</v>
      </c>
      <c r="I660" s="15">
        <v>134.34300000000002</v>
      </c>
      <c r="J660" s="1" t="b">
        <v>0</v>
      </c>
      <c r="K660" s="9" t="s">
        <v>551</v>
      </c>
      <c r="L660" s="1">
        <v>2024</v>
      </c>
      <c r="M660" s="1">
        <v>9</v>
      </c>
      <c r="N660" s="1" t="s">
        <v>22</v>
      </c>
      <c r="O660" s="1">
        <v>14</v>
      </c>
      <c r="P660" t="str">
        <f t="shared" si="11"/>
        <v>afternoon</v>
      </c>
    </row>
    <row r="661" spans="1:16" ht="15.75" customHeight="1" x14ac:dyDescent="0.35">
      <c r="A661" s="1">
        <v>1660</v>
      </c>
      <c r="B661" s="6">
        <v>45161</v>
      </c>
      <c r="C661" s="1">
        <v>202</v>
      </c>
      <c r="D661" s="1">
        <v>303</v>
      </c>
      <c r="E661" s="1">
        <v>101</v>
      </c>
      <c r="F661" s="1">
        <v>7</v>
      </c>
      <c r="G661" s="15">
        <v>341.59400000000005</v>
      </c>
      <c r="H661" s="15">
        <v>2391.1580000000004</v>
      </c>
      <c r="I661" s="15">
        <v>406.49686000000008</v>
      </c>
      <c r="J661" s="1" t="b">
        <v>0</v>
      </c>
      <c r="K661" s="9" t="s">
        <v>552</v>
      </c>
      <c r="L661" s="1">
        <v>2023</v>
      </c>
      <c r="M661" s="1">
        <v>8</v>
      </c>
      <c r="N661" s="1" t="s">
        <v>18</v>
      </c>
      <c r="O661" s="1">
        <v>6</v>
      </c>
      <c r="P661" t="str">
        <f t="shared" si="11"/>
        <v>morning</v>
      </c>
    </row>
    <row r="662" spans="1:16" ht="15.75" customHeight="1" x14ac:dyDescent="0.35">
      <c r="A662" s="1">
        <v>1661</v>
      </c>
      <c r="B662" s="6">
        <v>45274</v>
      </c>
      <c r="C662" s="1">
        <v>204</v>
      </c>
      <c r="D662" s="1">
        <v>305</v>
      </c>
      <c r="E662" s="1">
        <v>104</v>
      </c>
      <c r="F662" s="1">
        <v>6</v>
      </c>
      <c r="G662" s="15">
        <v>229.98800000000003</v>
      </c>
      <c r="H662" s="15">
        <v>1379.9280000000001</v>
      </c>
      <c r="I662" s="15">
        <v>262.18632000000002</v>
      </c>
      <c r="J662" s="1" t="b">
        <v>0</v>
      </c>
      <c r="K662" s="9" t="s">
        <v>553</v>
      </c>
      <c r="L662" s="1">
        <v>2023</v>
      </c>
      <c r="M662" s="1">
        <v>12</v>
      </c>
      <c r="N662" s="1" t="s">
        <v>16</v>
      </c>
      <c r="O662" s="1">
        <v>14</v>
      </c>
      <c r="P662" t="str">
        <f t="shared" si="11"/>
        <v>afternoon</v>
      </c>
    </row>
    <row r="663" spans="1:16" ht="15.75" customHeight="1" x14ac:dyDescent="0.35">
      <c r="A663" s="1">
        <v>1662</v>
      </c>
      <c r="B663" s="6">
        <v>44946</v>
      </c>
      <c r="C663" s="1">
        <v>205</v>
      </c>
      <c r="D663" s="1">
        <v>303</v>
      </c>
      <c r="E663" s="1">
        <v>105</v>
      </c>
      <c r="F663" s="1">
        <v>1</v>
      </c>
      <c r="G663" s="15">
        <v>455.09200000000004</v>
      </c>
      <c r="H663" s="15">
        <v>455.09200000000004</v>
      </c>
      <c r="I663" s="15">
        <v>95.569320000000005</v>
      </c>
      <c r="J663" s="1" t="b">
        <v>0</v>
      </c>
      <c r="K663" s="9" t="s">
        <v>233</v>
      </c>
      <c r="L663" s="1">
        <v>2023</v>
      </c>
      <c r="M663" s="1">
        <v>1</v>
      </c>
      <c r="N663" s="1" t="s">
        <v>26</v>
      </c>
      <c r="O663" s="1">
        <v>5</v>
      </c>
      <c r="P663" t="str">
        <f t="shared" si="11"/>
        <v>morning</v>
      </c>
    </row>
    <row r="664" spans="1:16" ht="15.75" customHeight="1" x14ac:dyDescent="0.35">
      <c r="A664" s="1">
        <v>1663</v>
      </c>
      <c r="B664" s="6">
        <v>45108</v>
      </c>
      <c r="C664" s="1">
        <v>202</v>
      </c>
      <c r="D664" s="1">
        <v>304</v>
      </c>
      <c r="E664" s="1">
        <v>105</v>
      </c>
      <c r="F664" s="1">
        <v>2</v>
      </c>
      <c r="G664" s="15">
        <v>583.44000000000005</v>
      </c>
      <c r="H664" s="15">
        <v>1166.8800000000001</v>
      </c>
      <c r="I664" s="15">
        <v>291.72000000000003</v>
      </c>
      <c r="J664" s="1" t="b">
        <v>0</v>
      </c>
      <c r="K664" s="9" t="s">
        <v>554</v>
      </c>
      <c r="L664" s="1">
        <v>2023</v>
      </c>
      <c r="M664" s="1">
        <v>7</v>
      </c>
      <c r="N664" s="1" t="s">
        <v>22</v>
      </c>
      <c r="O664" s="1">
        <v>15</v>
      </c>
      <c r="P664" t="str">
        <f t="shared" si="11"/>
        <v>afternoon</v>
      </c>
    </row>
    <row r="665" spans="1:16" ht="15.75" customHeight="1" x14ac:dyDescent="0.35">
      <c r="A665" s="1">
        <v>1664</v>
      </c>
      <c r="B665" s="6">
        <v>45421</v>
      </c>
      <c r="C665" s="1">
        <v>202</v>
      </c>
      <c r="D665" s="1">
        <v>305</v>
      </c>
      <c r="E665" s="1">
        <v>104</v>
      </c>
      <c r="F665" s="1">
        <v>1</v>
      </c>
      <c r="G665" s="15">
        <v>45.716000000000008</v>
      </c>
      <c r="H665" s="15">
        <v>45.716000000000008</v>
      </c>
      <c r="I665" s="15">
        <v>13.714800000000002</v>
      </c>
      <c r="J665" s="1" t="b">
        <v>0</v>
      </c>
      <c r="K665" s="9" t="s">
        <v>555</v>
      </c>
      <c r="L665" s="1">
        <v>2024</v>
      </c>
      <c r="M665" s="1">
        <v>5</v>
      </c>
      <c r="N665" s="1" t="s">
        <v>16</v>
      </c>
      <c r="O665" s="1">
        <v>4</v>
      </c>
      <c r="P665" t="str">
        <f t="shared" si="11"/>
        <v>morning</v>
      </c>
    </row>
    <row r="666" spans="1:16" ht="15.75" customHeight="1" x14ac:dyDescent="0.35">
      <c r="A666" s="1">
        <v>1665</v>
      </c>
      <c r="B666" s="6">
        <v>45211</v>
      </c>
      <c r="C666" s="1">
        <v>202</v>
      </c>
      <c r="D666" s="1">
        <v>305</v>
      </c>
      <c r="E666" s="1">
        <v>104</v>
      </c>
      <c r="F666" s="1">
        <v>8</v>
      </c>
      <c r="G666" s="15">
        <v>411.18000000000006</v>
      </c>
      <c r="H666" s="15">
        <v>3289.4400000000005</v>
      </c>
      <c r="I666" s="15">
        <v>493.41600000000005</v>
      </c>
      <c r="J666" s="1" t="b">
        <v>0</v>
      </c>
      <c r="K666" s="9" t="s">
        <v>556</v>
      </c>
      <c r="L666" s="1">
        <v>2023</v>
      </c>
      <c r="M666" s="1">
        <v>10</v>
      </c>
      <c r="N666" s="1" t="s">
        <v>16</v>
      </c>
      <c r="O666" s="1">
        <v>18</v>
      </c>
      <c r="P666" t="str">
        <f t="shared" si="11"/>
        <v>evening</v>
      </c>
    </row>
    <row r="667" spans="1:16" ht="15.75" customHeight="1" x14ac:dyDescent="0.35">
      <c r="A667" s="1">
        <v>1666</v>
      </c>
      <c r="B667" s="6">
        <v>44861</v>
      </c>
      <c r="C667" s="1">
        <v>202</v>
      </c>
      <c r="D667" s="1">
        <v>305</v>
      </c>
      <c r="E667" s="1">
        <v>102</v>
      </c>
      <c r="F667" s="1">
        <v>5</v>
      </c>
      <c r="G667" s="15">
        <v>366.69600000000003</v>
      </c>
      <c r="H667" s="15">
        <v>1833.48</v>
      </c>
      <c r="I667" s="15">
        <v>311.69160000000005</v>
      </c>
      <c r="J667" s="1" t="b">
        <v>0</v>
      </c>
      <c r="K667" s="9" t="s">
        <v>557</v>
      </c>
      <c r="L667" s="1">
        <v>2022</v>
      </c>
      <c r="M667" s="1">
        <v>10</v>
      </c>
      <c r="N667" s="1" t="s">
        <v>16</v>
      </c>
      <c r="O667" s="1">
        <v>19</v>
      </c>
      <c r="P667" t="str">
        <f t="shared" si="11"/>
        <v>evening</v>
      </c>
    </row>
    <row r="668" spans="1:16" ht="15.75" customHeight="1" x14ac:dyDescent="0.35">
      <c r="A668" s="1">
        <v>1667</v>
      </c>
      <c r="B668" s="6">
        <v>45311</v>
      </c>
      <c r="C668" s="1">
        <v>202</v>
      </c>
      <c r="D668" s="1">
        <v>304</v>
      </c>
      <c r="E668" s="1">
        <v>105</v>
      </c>
      <c r="F668" s="1">
        <v>3</v>
      </c>
      <c r="G668" s="15">
        <v>184.77799999999999</v>
      </c>
      <c r="H668" s="15">
        <v>554.33399999999995</v>
      </c>
      <c r="I668" s="15">
        <v>105.32346</v>
      </c>
      <c r="J668" s="1" t="b">
        <v>1</v>
      </c>
      <c r="K668" s="9" t="s">
        <v>558</v>
      </c>
      <c r="L668" s="1">
        <v>2024</v>
      </c>
      <c r="M668" s="1">
        <v>1</v>
      </c>
      <c r="N668" s="1" t="s">
        <v>22</v>
      </c>
      <c r="O668" s="1">
        <v>14</v>
      </c>
      <c r="P668" t="str">
        <f t="shared" si="11"/>
        <v>afternoon</v>
      </c>
    </row>
    <row r="669" spans="1:16" ht="15.75" customHeight="1" x14ac:dyDescent="0.35">
      <c r="A669" s="1">
        <v>1668</v>
      </c>
      <c r="B669" s="6">
        <v>45494</v>
      </c>
      <c r="C669" s="1">
        <v>204</v>
      </c>
      <c r="D669" s="1">
        <v>302</v>
      </c>
      <c r="E669" s="1">
        <v>102</v>
      </c>
      <c r="F669" s="1">
        <v>6</v>
      </c>
      <c r="G669" s="15">
        <v>426.84400000000005</v>
      </c>
      <c r="H669" s="15">
        <v>2561.0640000000003</v>
      </c>
      <c r="I669" s="15">
        <v>537.82344000000001</v>
      </c>
      <c r="J669" s="1" t="b">
        <v>1</v>
      </c>
      <c r="K669" s="9" t="s">
        <v>559</v>
      </c>
      <c r="L669" s="1">
        <v>2024</v>
      </c>
      <c r="M669" s="1">
        <v>7</v>
      </c>
      <c r="N669" s="1" t="s">
        <v>20</v>
      </c>
      <c r="O669" s="1">
        <v>10</v>
      </c>
      <c r="P669" t="str">
        <f t="shared" si="11"/>
        <v>morning</v>
      </c>
    </row>
    <row r="670" spans="1:16" ht="15.75" customHeight="1" x14ac:dyDescent="0.35">
      <c r="A670" s="1">
        <v>1669</v>
      </c>
      <c r="B670" s="6">
        <v>45546</v>
      </c>
      <c r="C670" s="1">
        <v>203</v>
      </c>
      <c r="D670" s="1">
        <v>304</v>
      </c>
      <c r="E670" s="1">
        <v>103</v>
      </c>
      <c r="F670" s="1">
        <v>4</v>
      </c>
      <c r="G670" s="15">
        <v>261.25</v>
      </c>
      <c r="H670" s="15">
        <v>1045</v>
      </c>
      <c r="I670" s="15">
        <v>261.25</v>
      </c>
      <c r="J670" s="1" t="b">
        <v>0</v>
      </c>
      <c r="K670" s="9" t="s">
        <v>560</v>
      </c>
      <c r="L670" s="1">
        <v>2024</v>
      </c>
      <c r="M670" s="1">
        <v>9</v>
      </c>
      <c r="N670" s="1" t="s">
        <v>18</v>
      </c>
      <c r="O670" s="1">
        <v>13</v>
      </c>
      <c r="P670" t="str">
        <f t="shared" si="11"/>
        <v>afternoon</v>
      </c>
    </row>
    <row r="671" spans="1:16" ht="15.75" customHeight="1" x14ac:dyDescent="0.35">
      <c r="A671" s="1">
        <v>1670</v>
      </c>
      <c r="B671" s="6">
        <v>45497</v>
      </c>
      <c r="C671" s="1">
        <v>201</v>
      </c>
      <c r="D671" s="1">
        <v>302</v>
      </c>
      <c r="E671" s="1">
        <v>105</v>
      </c>
      <c r="F671" s="1">
        <v>5</v>
      </c>
      <c r="G671" s="15">
        <v>163.9</v>
      </c>
      <c r="H671" s="15">
        <v>819.5</v>
      </c>
      <c r="I671" s="15">
        <v>245.85</v>
      </c>
      <c r="J671" s="1" t="b">
        <v>1</v>
      </c>
      <c r="K671" s="9" t="s">
        <v>561</v>
      </c>
      <c r="L671" s="1">
        <v>2024</v>
      </c>
      <c r="M671" s="1">
        <v>7</v>
      </c>
      <c r="N671" s="1" t="s">
        <v>18</v>
      </c>
      <c r="O671" s="1">
        <v>10</v>
      </c>
      <c r="P671" t="str">
        <f t="shared" si="11"/>
        <v>morning</v>
      </c>
    </row>
    <row r="672" spans="1:16" ht="15.75" customHeight="1" x14ac:dyDescent="0.35">
      <c r="A672" s="1">
        <v>1671</v>
      </c>
      <c r="B672" s="6">
        <v>44936</v>
      </c>
      <c r="C672" s="1">
        <v>204</v>
      </c>
      <c r="D672" s="1">
        <v>305</v>
      </c>
      <c r="E672" s="1">
        <v>104</v>
      </c>
      <c r="F672" s="1">
        <v>9</v>
      </c>
      <c r="G672" s="15">
        <v>590.21600000000001</v>
      </c>
      <c r="H672" s="15">
        <v>5311.9440000000004</v>
      </c>
      <c r="I672" s="15">
        <v>796.79160000000002</v>
      </c>
      <c r="J672" s="1" t="b">
        <v>0</v>
      </c>
      <c r="K672" s="9" t="s">
        <v>530</v>
      </c>
      <c r="L672" s="1">
        <v>2023</v>
      </c>
      <c r="M672" s="1">
        <v>1</v>
      </c>
      <c r="N672" s="1" t="s">
        <v>31</v>
      </c>
      <c r="O672" s="1">
        <v>22</v>
      </c>
      <c r="P672" t="str">
        <f t="shared" si="11"/>
        <v>night</v>
      </c>
    </row>
    <row r="673" spans="1:16" ht="15.75" customHeight="1" x14ac:dyDescent="0.35">
      <c r="A673" s="1">
        <v>1672</v>
      </c>
      <c r="B673" s="6">
        <v>45009</v>
      </c>
      <c r="C673" s="1">
        <v>204</v>
      </c>
      <c r="D673" s="1">
        <v>302</v>
      </c>
      <c r="E673" s="1">
        <v>101</v>
      </c>
      <c r="F673" s="1">
        <v>10</v>
      </c>
      <c r="G673" s="15">
        <v>54.34</v>
      </c>
      <c r="H673" s="15">
        <v>543.40000000000009</v>
      </c>
      <c r="I673" s="15">
        <v>92.378000000000029</v>
      </c>
      <c r="J673" s="1" t="b">
        <v>0</v>
      </c>
      <c r="K673" s="9" t="s">
        <v>562</v>
      </c>
      <c r="L673" s="1">
        <v>2023</v>
      </c>
      <c r="M673" s="1">
        <v>3</v>
      </c>
      <c r="N673" s="1" t="s">
        <v>26</v>
      </c>
      <c r="O673" s="1">
        <v>19</v>
      </c>
      <c r="P673" t="str">
        <f t="shared" si="11"/>
        <v>evening</v>
      </c>
    </row>
    <row r="674" spans="1:16" ht="15.75" customHeight="1" x14ac:dyDescent="0.35">
      <c r="A674" s="1">
        <v>1673</v>
      </c>
      <c r="B674" s="6">
        <v>45423</v>
      </c>
      <c r="C674" s="1">
        <v>205</v>
      </c>
      <c r="D674" s="1">
        <v>303</v>
      </c>
      <c r="E674" s="1">
        <v>101</v>
      </c>
      <c r="F674" s="1">
        <v>6</v>
      </c>
      <c r="G674" s="15">
        <v>632.78600000000006</v>
      </c>
      <c r="H674" s="15">
        <v>3796.7160000000003</v>
      </c>
      <c r="I674" s="15">
        <v>721.3760400000001</v>
      </c>
      <c r="J674" s="1" t="b">
        <v>0</v>
      </c>
      <c r="K674" s="9" t="s">
        <v>392</v>
      </c>
      <c r="L674" s="1">
        <v>2024</v>
      </c>
      <c r="M674" s="1">
        <v>5</v>
      </c>
      <c r="N674" s="1" t="s">
        <v>22</v>
      </c>
      <c r="O674" s="1">
        <v>16</v>
      </c>
      <c r="P674" t="str">
        <f t="shared" si="11"/>
        <v>afternoon</v>
      </c>
    </row>
    <row r="675" spans="1:16" ht="15.75" customHeight="1" x14ac:dyDescent="0.35">
      <c r="A675" s="1">
        <v>1674</v>
      </c>
      <c r="B675" s="6">
        <v>45559</v>
      </c>
      <c r="C675" s="1">
        <v>202</v>
      </c>
      <c r="D675" s="1">
        <v>304</v>
      </c>
      <c r="E675" s="1">
        <v>103</v>
      </c>
      <c r="F675" s="1">
        <v>3</v>
      </c>
      <c r="G675" s="15">
        <v>203.03800000000004</v>
      </c>
      <c r="H675" s="15">
        <v>609.11400000000015</v>
      </c>
      <c r="I675" s="15">
        <v>127.91394000000003</v>
      </c>
      <c r="J675" s="1" t="b">
        <v>0</v>
      </c>
      <c r="K675" s="9" t="s">
        <v>563</v>
      </c>
      <c r="L675" s="1">
        <v>2024</v>
      </c>
      <c r="M675" s="1">
        <v>9</v>
      </c>
      <c r="N675" s="1" t="s">
        <v>31</v>
      </c>
      <c r="O675" s="1">
        <v>20</v>
      </c>
      <c r="P675" t="str">
        <f t="shared" si="11"/>
        <v>evening</v>
      </c>
    </row>
    <row r="676" spans="1:16" ht="15.75" customHeight="1" x14ac:dyDescent="0.35">
      <c r="A676" s="1">
        <v>1675</v>
      </c>
      <c r="B676" s="6">
        <v>45428</v>
      </c>
      <c r="C676" s="1">
        <v>204</v>
      </c>
      <c r="D676" s="1">
        <v>304</v>
      </c>
      <c r="E676" s="1">
        <v>102</v>
      </c>
      <c r="F676" s="1">
        <v>5</v>
      </c>
      <c r="G676" s="15">
        <v>399.47600000000006</v>
      </c>
      <c r="H676" s="15">
        <v>1997.3800000000003</v>
      </c>
      <c r="I676" s="15">
        <v>499.34500000000008</v>
      </c>
      <c r="J676" s="1" t="b">
        <v>0</v>
      </c>
      <c r="K676" s="9" t="s">
        <v>228</v>
      </c>
      <c r="L676" s="1">
        <v>2024</v>
      </c>
      <c r="M676" s="1">
        <v>5</v>
      </c>
      <c r="N676" s="1" t="s">
        <v>16</v>
      </c>
      <c r="O676" s="1">
        <v>23</v>
      </c>
      <c r="P676" t="str">
        <f t="shared" si="11"/>
        <v>night</v>
      </c>
    </row>
    <row r="677" spans="1:16" ht="15.75" customHeight="1" x14ac:dyDescent="0.35">
      <c r="A677" s="1">
        <v>1676</v>
      </c>
      <c r="B677" s="6">
        <v>45140</v>
      </c>
      <c r="C677" s="1">
        <v>203</v>
      </c>
      <c r="D677" s="1">
        <v>305</v>
      </c>
      <c r="E677" s="1">
        <v>101</v>
      </c>
      <c r="F677" s="1">
        <v>10</v>
      </c>
      <c r="G677" s="15">
        <v>495.19800000000004</v>
      </c>
      <c r="H677" s="15">
        <v>4951.9800000000005</v>
      </c>
      <c r="I677" s="15">
        <v>1485.5940000000001</v>
      </c>
      <c r="J677" s="1" t="b">
        <v>0</v>
      </c>
      <c r="K677" s="9" t="s">
        <v>564</v>
      </c>
      <c r="L677" s="1">
        <v>2023</v>
      </c>
      <c r="M677" s="1">
        <v>8</v>
      </c>
      <c r="N677" s="1" t="s">
        <v>18</v>
      </c>
      <c r="O677" s="1">
        <v>4</v>
      </c>
      <c r="P677" t="str">
        <f t="shared" si="11"/>
        <v>morning</v>
      </c>
    </row>
    <row r="678" spans="1:16" ht="15.75" customHeight="1" x14ac:dyDescent="0.35">
      <c r="A678" s="1">
        <v>1677</v>
      </c>
      <c r="B678" s="6">
        <v>45163</v>
      </c>
      <c r="C678" s="1">
        <v>202</v>
      </c>
      <c r="D678" s="1">
        <v>303</v>
      </c>
      <c r="E678" s="1">
        <v>104</v>
      </c>
      <c r="F678" s="1">
        <v>9</v>
      </c>
      <c r="G678" s="15">
        <v>468.55600000000004</v>
      </c>
      <c r="H678" s="15">
        <v>4217.0040000000008</v>
      </c>
      <c r="I678" s="15">
        <v>632.55060000000014</v>
      </c>
      <c r="J678" s="1" t="b">
        <v>1</v>
      </c>
      <c r="K678" s="9" t="s">
        <v>239</v>
      </c>
      <c r="L678" s="1">
        <v>2023</v>
      </c>
      <c r="M678" s="1">
        <v>8</v>
      </c>
      <c r="N678" s="1" t="s">
        <v>26</v>
      </c>
      <c r="O678" s="1">
        <v>21</v>
      </c>
      <c r="P678" t="str">
        <f t="shared" si="11"/>
        <v>night</v>
      </c>
    </row>
    <row r="679" spans="1:16" ht="15.75" customHeight="1" x14ac:dyDescent="0.35">
      <c r="A679" s="1">
        <v>1678</v>
      </c>
      <c r="B679" s="6">
        <v>44945</v>
      </c>
      <c r="C679" s="1">
        <v>204</v>
      </c>
      <c r="D679" s="1">
        <v>303</v>
      </c>
      <c r="E679" s="1">
        <v>105</v>
      </c>
      <c r="F679" s="1">
        <v>6</v>
      </c>
      <c r="G679" s="15">
        <v>541.35400000000004</v>
      </c>
      <c r="H679" s="15">
        <v>3248.1240000000003</v>
      </c>
      <c r="I679" s="15">
        <v>552.18108000000007</v>
      </c>
      <c r="J679" s="1" t="b">
        <v>1</v>
      </c>
      <c r="K679" s="9" t="s">
        <v>565</v>
      </c>
      <c r="L679" s="1">
        <v>2023</v>
      </c>
      <c r="M679" s="1">
        <v>1</v>
      </c>
      <c r="N679" s="1" t="s">
        <v>16</v>
      </c>
      <c r="O679" s="1">
        <v>8</v>
      </c>
      <c r="P679" t="str">
        <f t="shared" si="11"/>
        <v>morning</v>
      </c>
    </row>
    <row r="680" spans="1:16" ht="15.75" customHeight="1" x14ac:dyDescent="0.35">
      <c r="A680" s="1">
        <v>1679</v>
      </c>
      <c r="B680" s="6">
        <v>45143</v>
      </c>
      <c r="C680" s="1">
        <v>203</v>
      </c>
      <c r="D680" s="1">
        <v>302</v>
      </c>
      <c r="E680" s="1">
        <v>102</v>
      </c>
      <c r="F680" s="1">
        <v>5</v>
      </c>
      <c r="G680" s="15">
        <v>90.486000000000018</v>
      </c>
      <c r="H680" s="15">
        <v>452.43000000000006</v>
      </c>
      <c r="I680" s="15">
        <v>85.961700000000008</v>
      </c>
      <c r="J680" s="1" t="b">
        <v>0</v>
      </c>
      <c r="K680" s="9" t="s">
        <v>213</v>
      </c>
      <c r="L680" s="1">
        <v>2023</v>
      </c>
      <c r="M680" s="1">
        <v>8</v>
      </c>
      <c r="N680" s="1" t="s">
        <v>22</v>
      </c>
      <c r="O680" s="1">
        <v>4</v>
      </c>
      <c r="P680" t="str">
        <f t="shared" si="11"/>
        <v>morning</v>
      </c>
    </row>
    <row r="681" spans="1:16" ht="15.75" customHeight="1" x14ac:dyDescent="0.35">
      <c r="A681" s="1">
        <v>1680</v>
      </c>
      <c r="B681" s="6">
        <v>45159</v>
      </c>
      <c r="C681" s="1">
        <v>203</v>
      </c>
      <c r="D681" s="1">
        <v>304</v>
      </c>
      <c r="E681" s="1">
        <v>103</v>
      </c>
      <c r="F681" s="1">
        <v>7</v>
      </c>
      <c r="G681" s="15">
        <v>539.74800000000005</v>
      </c>
      <c r="H681" s="15">
        <v>3778.2360000000003</v>
      </c>
      <c r="I681" s="15">
        <v>793.42956000000004</v>
      </c>
      <c r="J681" s="1" t="b">
        <v>0</v>
      </c>
      <c r="K681" s="9" t="s">
        <v>566</v>
      </c>
      <c r="L681" s="1">
        <v>2023</v>
      </c>
      <c r="M681" s="1">
        <v>8</v>
      </c>
      <c r="N681" s="1" t="s">
        <v>28</v>
      </c>
      <c r="O681" s="1">
        <v>15</v>
      </c>
      <c r="P681" t="str">
        <f t="shared" si="11"/>
        <v>afternoon</v>
      </c>
    </row>
    <row r="682" spans="1:16" ht="15.75" customHeight="1" x14ac:dyDescent="0.35">
      <c r="A682" s="1">
        <v>1681</v>
      </c>
      <c r="B682" s="6">
        <v>45294</v>
      </c>
      <c r="C682" s="1">
        <v>204</v>
      </c>
      <c r="D682" s="1">
        <v>302</v>
      </c>
      <c r="E682" s="1">
        <v>104</v>
      </c>
      <c r="F682" s="1">
        <v>2</v>
      </c>
      <c r="G682" s="15">
        <v>583.99</v>
      </c>
      <c r="H682" s="15">
        <v>1167.98</v>
      </c>
      <c r="I682" s="15">
        <v>291.995</v>
      </c>
      <c r="J682" s="1" t="b">
        <v>1</v>
      </c>
      <c r="K682" s="9" t="s">
        <v>567</v>
      </c>
      <c r="L682" s="1">
        <v>2024</v>
      </c>
      <c r="M682" s="1">
        <v>1</v>
      </c>
      <c r="N682" s="1" t="s">
        <v>18</v>
      </c>
      <c r="O682" s="1">
        <v>17</v>
      </c>
      <c r="P682" t="str">
        <f t="shared" si="11"/>
        <v>afternoon</v>
      </c>
    </row>
    <row r="683" spans="1:16" ht="15.75" customHeight="1" x14ac:dyDescent="0.35">
      <c r="A683" s="1">
        <v>1682</v>
      </c>
      <c r="B683" s="6">
        <v>45057</v>
      </c>
      <c r="C683" s="1">
        <v>202</v>
      </c>
      <c r="D683" s="1">
        <v>301</v>
      </c>
      <c r="E683" s="1">
        <v>103</v>
      </c>
      <c r="F683" s="1">
        <v>8</v>
      </c>
      <c r="G683" s="15">
        <v>63.624000000000009</v>
      </c>
      <c r="H683" s="15">
        <v>508.99200000000008</v>
      </c>
      <c r="I683" s="15">
        <v>152.69760000000002</v>
      </c>
      <c r="J683" s="1" t="b">
        <v>0</v>
      </c>
      <c r="K683" s="9" t="s">
        <v>115</v>
      </c>
      <c r="L683" s="1">
        <v>2023</v>
      </c>
      <c r="M683" s="1">
        <v>5</v>
      </c>
      <c r="N683" s="1" t="s">
        <v>16</v>
      </c>
      <c r="O683" s="1">
        <v>20</v>
      </c>
      <c r="P683" t="str">
        <f t="shared" si="11"/>
        <v>evening</v>
      </c>
    </row>
    <row r="684" spans="1:16" ht="15.75" customHeight="1" x14ac:dyDescent="0.35">
      <c r="A684" s="1">
        <v>1683</v>
      </c>
      <c r="B684" s="6">
        <v>44993</v>
      </c>
      <c r="C684" s="1">
        <v>203</v>
      </c>
      <c r="D684" s="1">
        <v>303</v>
      </c>
      <c r="E684" s="1">
        <v>101</v>
      </c>
      <c r="F684" s="1">
        <v>10</v>
      </c>
      <c r="G684" s="15">
        <v>346.87400000000002</v>
      </c>
      <c r="H684" s="15">
        <v>3468.7400000000002</v>
      </c>
      <c r="I684" s="15">
        <v>520.31100000000004</v>
      </c>
      <c r="J684" s="1" t="b">
        <v>0</v>
      </c>
      <c r="K684" s="9" t="s">
        <v>339</v>
      </c>
      <c r="L684" s="1">
        <v>2023</v>
      </c>
      <c r="M684" s="1">
        <v>3</v>
      </c>
      <c r="N684" s="1" t="s">
        <v>18</v>
      </c>
      <c r="O684" s="1">
        <v>21</v>
      </c>
      <c r="P684" t="str">
        <f t="shared" si="11"/>
        <v>night</v>
      </c>
    </row>
    <row r="685" spans="1:16" ht="15.75" customHeight="1" x14ac:dyDescent="0.35">
      <c r="A685" s="1">
        <v>1684</v>
      </c>
      <c r="B685" s="6">
        <v>44944</v>
      </c>
      <c r="C685" s="1">
        <v>202</v>
      </c>
      <c r="D685" s="1">
        <v>302</v>
      </c>
      <c r="E685" s="1">
        <v>103</v>
      </c>
      <c r="F685" s="1">
        <v>10</v>
      </c>
      <c r="G685" s="15">
        <v>400.88400000000001</v>
      </c>
      <c r="H685" s="15">
        <v>4008.84</v>
      </c>
      <c r="I685" s="15">
        <v>681.50280000000009</v>
      </c>
      <c r="J685" s="1" t="b">
        <v>0</v>
      </c>
      <c r="K685" s="9" t="s">
        <v>568</v>
      </c>
      <c r="L685" s="1">
        <v>2023</v>
      </c>
      <c r="M685" s="1">
        <v>1</v>
      </c>
      <c r="N685" s="1" t="s">
        <v>18</v>
      </c>
      <c r="O685" s="1">
        <v>14</v>
      </c>
      <c r="P685" t="str">
        <f t="shared" si="11"/>
        <v>afternoon</v>
      </c>
    </row>
    <row r="686" spans="1:16" ht="15.75" customHeight="1" x14ac:dyDescent="0.35">
      <c r="A686" s="1">
        <v>1685</v>
      </c>
      <c r="B686" s="6">
        <v>45027</v>
      </c>
      <c r="C686" s="1">
        <v>204</v>
      </c>
      <c r="D686" s="1">
        <v>303</v>
      </c>
      <c r="E686" s="1">
        <v>102</v>
      </c>
      <c r="F686" s="1">
        <v>3</v>
      </c>
      <c r="G686" s="15">
        <v>309.21000000000004</v>
      </c>
      <c r="H686" s="15">
        <v>927.63000000000011</v>
      </c>
      <c r="I686" s="15">
        <v>176.24970000000002</v>
      </c>
      <c r="J686" s="1" t="b">
        <v>0</v>
      </c>
      <c r="K686" s="9" t="s">
        <v>569</v>
      </c>
      <c r="L686" s="1">
        <v>2023</v>
      </c>
      <c r="M686" s="1">
        <v>4</v>
      </c>
      <c r="N686" s="1" t="s">
        <v>31</v>
      </c>
      <c r="O686" s="1">
        <v>21</v>
      </c>
      <c r="P686" t="str">
        <f t="shared" si="11"/>
        <v>night</v>
      </c>
    </row>
    <row r="687" spans="1:16" ht="15.75" customHeight="1" x14ac:dyDescent="0.35">
      <c r="A687" s="1">
        <v>1686</v>
      </c>
      <c r="B687" s="6">
        <v>45009</v>
      </c>
      <c r="C687" s="1">
        <v>203</v>
      </c>
      <c r="D687" s="1">
        <v>303</v>
      </c>
      <c r="E687" s="1">
        <v>102</v>
      </c>
      <c r="F687" s="1">
        <v>5</v>
      </c>
      <c r="G687" s="15">
        <v>200.81600000000003</v>
      </c>
      <c r="H687" s="15">
        <v>1004.0800000000002</v>
      </c>
      <c r="I687" s="15">
        <v>210.85680000000002</v>
      </c>
      <c r="J687" s="1" t="b">
        <v>0</v>
      </c>
      <c r="K687" s="9" t="s">
        <v>570</v>
      </c>
      <c r="L687" s="1">
        <v>2023</v>
      </c>
      <c r="M687" s="1">
        <v>3</v>
      </c>
      <c r="N687" s="1" t="s">
        <v>26</v>
      </c>
      <c r="O687" s="1">
        <v>23</v>
      </c>
      <c r="P687" t="str">
        <f t="shared" si="11"/>
        <v>night</v>
      </c>
    </row>
    <row r="688" spans="1:16" ht="15.75" customHeight="1" x14ac:dyDescent="0.35">
      <c r="A688" s="1">
        <v>1687</v>
      </c>
      <c r="B688" s="6">
        <v>44943</v>
      </c>
      <c r="C688" s="1">
        <v>204</v>
      </c>
      <c r="D688" s="1">
        <v>301</v>
      </c>
      <c r="E688" s="1">
        <v>104</v>
      </c>
      <c r="F688" s="1">
        <v>8</v>
      </c>
      <c r="G688" s="15">
        <v>541.39800000000002</v>
      </c>
      <c r="H688" s="15">
        <v>4331.1840000000002</v>
      </c>
      <c r="I688" s="15">
        <v>1082.796</v>
      </c>
      <c r="J688" s="1" t="b">
        <v>0</v>
      </c>
      <c r="K688" s="9" t="s">
        <v>278</v>
      </c>
      <c r="L688" s="1">
        <v>2023</v>
      </c>
      <c r="M688" s="1">
        <v>1</v>
      </c>
      <c r="N688" s="1" t="s">
        <v>31</v>
      </c>
      <c r="O688" s="1">
        <v>12</v>
      </c>
      <c r="P688" t="str">
        <f t="shared" si="11"/>
        <v>afternoon</v>
      </c>
    </row>
    <row r="689" spans="1:16" ht="15.75" customHeight="1" x14ac:dyDescent="0.35">
      <c r="A689" s="1">
        <v>1688</v>
      </c>
      <c r="B689" s="6">
        <v>44954</v>
      </c>
      <c r="C689" s="1">
        <v>202</v>
      </c>
      <c r="D689" s="1">
        <v>304</v>
      </c>
      <c r="E689" s="1">
        <v>105</v>
      </c>
      <c r="F689" s="1">
        <v>10</v>
      </c>
      <c r="G689" s="15">
        <v>300.41000000000003</v>
      </c>
      <c r="H689" s="15">
        <v>3004.1000000000004</v>
      </c>
      <c r="I689" s="15">
        <v>901.23000000000013</v>
      </c>
      <c r="J689" s="1" t="b">
        <v>0</v>
      </c>
      <c r="K689" s="9" t="s">
        <v>571</v>
      </c>
      <c r="L689" s="1">
        <v>2023</v>
      </c>
      <c r="M689" s="1">
        <v>1</v>
      </c>
      <c r="N689" s="1" t="s">
        <v>22</v>
      </c>
      <c r="O689" s="1">
        <v>21</v>
      </c>
      <c r="P689" t="str">
        <f t="shared" si="11"/>
        <v>night</v>
      </c>
    </row>
    <row r="690" spans="1:16" ht="15.75" customHeight="1" x14ac:dyDescent="0.35">
      <c r="A690" s="1">
        <v>1689</v>
      </c>
      <c r="B690" s="6">
        <v>45512</v>
      </c>
      <c r="C690" s="1">
        <v>202</v>
      </c>
      <c r="D690" s="1">
        <v>302</v>
      </c>
      <c r="E690" s="1">
        <v>104</v>
      </c>
      <c r="F690" s="1">
        <v>5</v>
      </c>
      <c r="G690" s="15">
        <v>301.55400000000003</v>
      </c>
      <c r="H690" s="15">
        <v>1507.7700000000002</v>
      </c>
      <c r="I690" s="15">
        <v>226.16550000000004</v>
      </c>
      <c r="J690" s="1" t="b">
        <v>0</v>
      </c>
      <c r="K690" s="9" t="s">
        <v>572</v>
      </c>
      <c r="L690" s="1">
        <v>2024</v>
      </c>
      <c r="M690" s="1">
        <v>8</v>
      </c>
      <c r="N690" s="1" t="s">
        <v>16</v>
      </c>
      <c r="O690" s="1">
        <v>4</v>
      </c>
      <c r="P690" t="str">
        <f t="shared" si="11"/>
        <v>morning</v>
      </c>
    </row>
    <row r="691" spans="1:16" ht="15.75" customHeight="1" x14ac:dyDescent="0.35">
      <c r="A691" s="1">
        <v>1690</v>
      </c>
      <c r="B691" s="6">
        <v>45031</v>
      </c>
      <c r="C691" s="1">
        <v>204</v>
      </c>
      <c r="D691" s="1">
        <v>303</v>
      </c>
      <c r="E691" s="1">
        <v>101</v>
      </c>
      <c r="F691" s="1">
        <v>4</v>
      </c>
      <c r="G691" s="15">
        <v>440.286</v>
      </c>
      <c r="H691" s="15">
        <v>1761.144</v>
      </c>
      <c r="I691" s="15">
        <v>299.39448000000004</v>
      </c>
      <c r="J691" s="1" t="b">
        <v>0</v>
      </c>
      <c r="K691" s="9" t="s">
        <v>573</v>
      </c>
      <c r="L691" s="1">
        <v>2023</v>
      </c>
      <c r="M691" s="1">
        <v>4</v>
      </c>
      <c r="N691" s="1" t="s">
        <v>22</v>
      </c>
      <c r="O691" s="1">
        <v>8</v>
      </c>
      <c r="P691" t="str">
        <f t="shared" si="11"/>
        <v>morning</v>
      </c>
    </row>
    <row r="692" spans="1:16" ht="15.75" customHeight="1" x14ac:dyDescent="0.35">
      <c r="A692" s="1">
        <v>1691</v>
      </c>
      <c r="B692" s="6">
        <v>45020</v>
      </c>
      <c r="C692" s="1">
        <v>203</v>
      </c>
      <c r="D692" s="1">
        <v>302</v>
      </c>
      <c r="E692" s="1">
        <v>104</v>
      </c>
      <c r="F692" s="1">
        <v>3</v>
      </c>
      <c r="G692" s="15">
        <v>628.65000000000009</v>
      </c>
      <c r="H692" s="15">
        <v>1885.9500000000003</v>
      </c>
      <c r="I692" s="15">
        <v>358.33050000000003</v>
      </c>
      <c r="J692" s="1" t="b">
        <v>0</v>
      </c>
      <c r="K692" s="9" t="s">
        <v>301</v>
      </c>
      <c r="L692" s="1">
        <v>2023</v>
      </c>
      <c r="M692" s="1">
        <v>4</v>
      </c>
      <c r="N692" s="1" t="s">
        <v>31</v>
      </c>
      <c r="O692" s="1">
        <v>16</v>
      </c>
      <c r="P692" t="str">
        <f t="shared" si="11"/>
        <v>afternoon</v>
      </c>
    </row>
    <row r="693" spans="1:16" ht="15.75" customHeight="1" x14ac:dyDescent="0.35">
      <c r="A693" s="1">
        <v>1692</v>
      </c>
      <c r="B693" s="6">
        <v>44918</v>
      </c>
      <c r="C693" s="1">
        <v>202</v>
      </c>
      <c r="D693" s="1">
        <v>302</v>
      </c>
      <c r="E693" s="1">
        <v>102</v>
      </c>
      <c r="F693" s="1">
        <v>8</v>
      </c>
      <c r="G693" s="15">
        <v>80.608000000000004</v>
      </c>
      <c r="H693" s="15">
        <v>644.86400000000003</v>
      </c>
      <c r="I693" s="15">
        <v>135.42143999999999</v>
      </c>
      <c r="J693" s="1" t="b">
        <v>0</v>
      </c>
      <c r="K693" s="9" t="s">
        <v>513</v>
      </c>
      <c r="L693" s="1">
        <v>2022</v>
      </c>
      <c r="M693" s="1">
        <v>12</v>
      </c>
      <c r="N693" s="1" t="s">
        <v>26</v>
      </c>
      <c r="O693" s="1">
        <v>3</v>
      </c>
      <c r="P693" t="str">
        <f t="shared" si="11"/>
        <v>morning</v>
      </c>
    </row>
    <row r="694" spans="1:16" ht="15.75" customHeight="1" x14ac:dyDescent="0.35">
      <c r="A694" s="1">
        <v>1693</v>
      </c>
      <c r="B694" s="6">
        <v>45040</v>
      </c>
      <c r="C694" s="1">
        <v>203</v>
      </c>
      <c r="D694" s="1">
        <v>304</v>
      </c>
      <c r="E694" s="1">
        <v>101</v>
      </c>
      <c r="F694" s="1">
        <v>5</v>
      </c>
      <c r="G694" s="15">
        <v>178.28800000000004</v>
      </c>
      <c r="H694" s="15">
        <v>891.44000000000017</v>
      </c>
      <c r="I694" s="15">
        <v>222.86000000000004</v>
      </c>
      <c r="J694" s="1" t="b">
        <v>0</v>
      </c>
      <c r="K694" s="9" t="s">
        <v>574</v>
      </c>
      <c r="L694" s="1">
        <v>2023</v>
      </c>
      <c r="M694" s="1">
        <v>4</v>
      </c>
      <c r="N694" s="1" t="s">
        <v>28</v>
      </c>
      <c r="O694" s="1">
        <v>3</v>
      </c>
      <c r="P694" t="str">
        <f t="shared" si="11"/>
        <v>morning</v>
      </c>
    </row>
    <row r="695" spans="1:16" ht="15.75" customHeight="1" x14ac:dyDescent="0.35">
      <c r="A695" s="1">
        <v>1694</v>
      </c>
      <c r="B695" s="6">
        <v>45401</v>
      </c>
      <c r="C695" s="1">
        <v>201</v>
      </c>
      <c r="D695" s="1">
        <v>301</v>
      </c>
      <c r="E695" s="1">
        <v>105</v>
      </c>
      <c r="F695" s="1">
        <v>4</v>
      </c>
      <c r="G695" s="15">
        <v>64.63600000000001</v>
      </c>
      <c r="H695" s="15">
        <v>258.54400000000004</v>
      </c>
      <c r="I695" s="15">
        <v>77.563200000000009</v>
      </c>
      <c r="J695" s="1" t="b">
        <v>1</v>
      </c>
      <c r="K695" s="9" t="s">
        <v>575</v>
      </c>
      <c r="L695" s="1">
        <v>2024</v>
      </c>
      <c r="M695" s="1">
        <v>4</v>
      </c>
      <c r="N695" s="1" t="s">
        <v>26</v>
      </c>
      <c r="O695" s="1">
        <v>16</v>
      </c>
      <c r="P695" t="str">
        <f t="shared" si="11"/>
        <v>afternoon</v>
      </c>
    </row>
    <row r="696" spans="1:16" ht="15.75" customHeight="1" x14ac:dyDescent="0.35">
      <c r="A696" s="1">
        <v>1695</v>
      </c>
      <c r="B696" s="6">
        <v>45034</v>
      </c>
      <c r="C696" s="1">
        <v>204</v>
      </c>
      <c r="D696" s="1">
        <v>304</v>
      </c>
      <c r="E696" s="1">
        <v>105</v>
      </c>
      <c r="F696" s="1">
        <v>5</v>
      </c>
      <c r="G696" s="15">
        <v>322.25600000000003</v>
      </c>
      <c r="H696" s="15">
        <v>1611.2800000000002</v>
      </c>
      <c r="I696" s="15">
        <v>241.69200000000001</v>
      </c>
      <c r="J696" s="1" t="b">
        <v>0</v>
      </c>
      <c r="K696" s="9" t="s">
        <v>576</v>
      </c>
      <c r="L696" s="1">
        <v>2023</v>
      </c>
      <c r="M696" s="1">
        <v>4</v>
      </c>
      <c r="N696" s="1" t="s">
        <v>31</v>
      </c>
      <c r="O696" s="1">
        <v>5</v>
      </c>
      <c r="P696" t="str">
        <f t="shared" si="11"/>
        <v>morning</v>
      </c>
    </row>
    <row r="697" spans="1:16" ht="15.75" customHeight="1" x14ac:dyDescent="0.35">
      <c r="A697" s="1">
        <v>1696</v>
      </c>
      <c r="B697" s="6">
        <v>45480</v>
      </c>
      <c r="C697" s="1">
        <v>202</v>
      </c>
      <c r="D697" s="1">
        <v>303</v>
      </c>
      <c r="E697" s="1">
        <v>105</v>
      </c>
      <c r="F697" s="1">
        <v>5</v>
      </c>
      <c r="G697" s="15">
        <v>399.01400000000007</v>
      </c>
      <c r="H697" s="15">
        <v>1995.0700000000004</v>
      </c>
      <c r="I697" s="15">
        <v>339.16190000000012</v>
      </c>
      <c r="J697" s="1" t="b">
        <v>0</v>
      </c>
      <c r="K697" s="9" t="s">
        <v>276</v>
      </c>
      <c r="L697" s="1">
        <v>2024</v>
      </c>
      <c r="M697" s="1">
        <v>7</v>
      </c>
      <c r="N697" s="1" t="s">
        <v>20</v>
      </c>
      <c r="O697" s="1">
        <v>1</v>
      </c>
      <c r="P697" t="str">
        <f t="shared" si="11"/>
        <v>morning</v>
      </c>
    </row>
    <row r="698" spans="1:16" ht="15.75" customHeight="1" x14ac:dyDescent="0.35">
      <c r="A698" s="1">
        <v>1697</v>
      </c>
      <c r="B698" s="6">
        <v>45037</v>
      </c>
      <c r="C698" s="1">
        <v>204</v>
      </c>
      <c r="D698" s="1">
        <v>303</v>
      </c>
      <c r="E698" s="1">
        <v>105</v>
      </c>
      <c r="F698" s="1">
        <v>6</v>
      </c>
      <c r="G698" s="15">
        <v>199.69400000000002</v>
      </c>
      <c r="H698" s="15">
        <v>1198.1640000000002</v>
      </c>
      <c r="I698" s="15">
        <v>227.65116000000003</v>
      </c>
      <c r="J698" s="1" t="b">
        <v>0</v>
      </c>
      <c r="K698" s="9" t="s">
        <v>383</v>
      </c>
      <c r="L698" s="1">
        <v>2023</v>
      </c>
      <c r="M698" s="1">
        <v>4</v>
      </c>
      <c r="N698" s="1" t="s">
        <v>26</v>
      </c>
      <c r="O698" s="1">
        <v>9</v>
      </c>
      <c r="P698" t="str">
        <f t="shared" si="11"/>
        <v>morning</v>
      </c>
    </row>
    <row r="699" spans="1:16" ht="15.75" customHeight="1" x14ac:dyDescent="0.35">
      <c r="A699" s="1">
        <v>1698</v>
      </c>
      <c r="B699" s="6">
        <v>44880</v>
      </c>
      <c r="C699" s="1">
        <v>205</v>
      </c>
      <c r="D699" s="1">
        <v>301</v>
      </c>
      <c r="E699" s="1">
        <v>104</v>
      </c>
      <c r="F699" s="1">
        <v>10</v>
      </c>
      <c r="G699" s="15">
        <v>589.18200000000002</v>
      </c>
      <c r="H699" s="15">
        <v>5891.82</v>
      </c>
      <c r="I699" s="15">
        <v>1237.2821999999999</v>
      </c>
      <c r="J699" s="1" t="b">
        <v>0</v>
      </c>
      <c r="K699" s="9" t="s">
        <v>577</v>
      </c>
      <c r="L699" s="1">
        <v>2022</v>
      </c>
      <c r="M699" s="1">
        <v>11</v>
      </c>
      <c r="N699" s="1" t="s">
        <v>31</v>
      </c>
      <c r="O699" s="1">
        <v>12</v>
      </c>
      <c r="P699" t="str">
        <f t="shared" si="11"/>
        <v>afternoon</v>
      </c>
    </row>
    <row r="700" spans="1:16" ht="15.75" customHeight="1" x14ac:dyDescent="0.35">
      <c r="A700" s="1">
        <v>1699</v>
      </c>
      <c r="B700" s="6">
        <v>45336</v>
      </c>
      <c r="C700" s="1">
        <v>203</v>
      </c>
      <c r="D700" s="1">
        <v>302</v>
      </c>
      <c r="E700" s="1">
        <v>101</v>
      </c>
      <c r="F700" s="1">
        <v>6</v>
      </c>
      <c r="G700" s="15">
        <v>584.47400000000005</v>
      </c>
      <c r="H700" s="15">
        <v>3506.8440000000001</v>
      </c>
      <c r="I700" s="15">
        <v>876.71100000000001</v>
      </c>
      <c r="J700" s="1" t="b">
        <v>0</v>
      </c>
      <c r="K700" s="9" t="s">
        <v>578</v>
      </c>
      <c r="L700" s="1">
        <v>2024</v>
      </c>
      <c r="M700" s="1">
        <v>2</v>
      </c>
      <c r="N700" s="1" t="s">
        <v>18</v>
      </c>
      <c r="O700" s="1">
        <v>17</v>
      </c>
      <c r="P700" t="str">
        <f t="shared" si="11"/>
        <v>afternoon</v>
      </c>
    </row>
    <row r="701" spans="1:16" ht="15.75" customHeight="1" x14ac:dyDescent="0.35">
      <c r="A701" s="1">
        <v>1700</v>
      </c>
      <c r="B701" s="6">
        <v>44975</v>
      </c>
      <c r="C701" s="1">
        <v>203</v>
      </c>
      <c r="D701" s="1">
        <v>302</v>
      </c>
      <c r="E701" s="1">
        <v>101</v>
      </c>
      <c r="F701" s="1">
        <v>2</v>
      </c>
      <c r="G701" s="15">
        <v>288.26600000000002</v>
      </c>
      <c r="H701" s="15">
        <v>576.53200000000004</v>
      </c>
      <c r="I701" s="15">
        <v>172.95959999999999</v>
      </c>
      <c r="J701" s="1" t="b">
        <v>0</v>
      </c>
      <c r="K701" s="9" t="s">
        <v>579</v>
      </c>
      <c r="L701" s="1">
        <v>2023</v>
      </c>
      <c r="M701" s="1">
        <v>2</v>
      </c>
      <c r="N701" s="1" t="s">
        <v>22</v>
      </c>
      <c r="O701" s="1">
        <v>20</v>
      </c>
      <c r="P701" t="str">
        <f t="shared" si="11"/>
        <v>evening</v>
      </c>
    </row>
    <row r="702" spans="1:16" ht="15.75" customHeight="1" x14ac:dyDescent="0.35">
      <c r="A702" s="1">
        <v>1701</v>
      </c>
      <c r="B702" s="6">
        <v>44956</v>
      </c>
      <c r="C702" s="1">
        <v>202</v>
      </c>
      <c r="D702" s="1">
        <v>305</v>
      </c>
      <c r="E702" s="1">
        <v>102</v>
      </c>
      <c r="F702" s="1">
        <v>6</v>
      </c>
      <c r="G702" s="15">
        <v>528.88000000000011</v>
      </c>
      <c r="H702" s="15">
        <v>3173.2800000000007</v>
      </c>
      <c r="I702" s="15">
        <v>475.99200000000008</v>
      </c>
      <c r="J702" s="1" t="b">
        <v>0</v>
      </c>
      <c r="K702" s="9" t="s">
        <v>580</v>
      </c>
      <c r="L702" s="1">
        <v>2023</v>
      </c>
      <c r="M702" s="1">
        <v>1</v>
      </c>
      <c r="N702" s="1" t="s">
        <v>28</v>
      </c>
      <c r="O702" s="1">
        <v>16</v>
      </c>
      <c r="P702" t="str">
        <f t="shared" si="11"/>
        <v>afternoon</v>
      </c>
    </row>
    <row r="703" spans="1:16" ht="15.75" customHeight="1" x14ac:dyDescent="0.35">
      <c r="A703" s="1">
        <v>1702</v>
      </c>
      <c r="B703" s="6">
        <v>44909</v>
      </c>
      <c r="C703" s="1">
        <v>204</v>
      </c>
      <c r="D703" s="1">
        <v>301</v>
      </c>
      <c r="E703" s="1">
        <v>101</v>
      </c>
      <c r="F703" s="1">
        <v>1</v>
      </c>
      <c r="G703" s="15">
        <v>502.54600000000005</v>
      </c>
      <c r="H703" s="15">
        <v>502.54600000000005</v>
      </c>
      <c r="I703" s="15">
        <v>85.432820000000021</v>
      </c>
      <c r="J703" s="1" t="b">
        <v>0</v>
      </c>
      <c r="K703" s="9" t="s">
        <v>581</v>
      </c>
      <c r="L703" s="1">
        <v>2022</v>
      </c>
      <c r="M703" s="1">
        <v>12</v>
      </c>
      <c r="N703" s="1" t="s">
        <v>18</v>
      </c>
      <c r="O703" s="1">
        <v>7</v>
      </c>
      <c r="P703" t="str">
        <f t="shared" si="11"/>
        <v>morning</v>
      </c>
    </row>
    <row r="704" spans="1:16" ht="15.75" customHeight="1" x14ac:dyDescent="0.35">
      <c r="A704" s="1">
        <v>1703</v>
      </c>
      <c r="B704" s="6">
        <v>44990</v>
      </c>
      <c r="C704" s="1">
        <v>203</v>
      </c>
      <c r="D704" s="1">
        <v>301</v>
      </c>
      <c r="E704" s="1">
        <v>101</v>
      </c>
      <c r="F704" s="1">
        <v>4</v>
      </c>
      <c r="G704" s="15">
        <v>229.06400000000002</v>
      </c>
      <c r="H704" s="15">
        <v>916.25600000000009</v>
      </c>
      <c r="I704" s="15">
        <v>174.08864000000003</v>
      </c>
      <c r="J704" s="1" t="b">
        <v>0</v>
      </c>
      <c r="K704" s="9" t="s">
        <v>582</v>
      </c>
      <c r="L704" s="1">
        <v>2023</v>
      </c>
      <c r="M704" s="1">
        <v>3</v>
      </c>
      <c r="N704" s="1" t="s">
        <v>20</v>
      </c>
      <c r="O704" s="1">
        <v>6</v>
      </c>
      <c r="P704" t="str">
        <f t="shared" si="11"/>
        <v>morning</v>
      </c>
    </row>
    <row r="705" spans="1:16" ht="15.75" customHeight="1" x14ac:dyDescent="0.35">
      <c r="A705" s="1">
        <v>1704</v>
      </c>
      <c r="B705" s="6">
        <v>45387</v>
      </c>
      <c r="C705" s="1">
        <v>203</v>
      </c>
      <c r="D705" s="1">
        <v>302</v>
      </c>
      <c r="E705" s="1">
        <v>103</v>
      </c>
      <c r="F705" s="1">
        <v>2</v>
      </c>
      <c r="G705" s="15">
        <v>143.90200000000002</v>
      </c>
      <c r="H705" s="15">
        <v>287.80400000000003</v>
      </c>
      <c r="I705" s="15">
        <v>60.438840000000006</v>
      </c>
      <c r="J705" s="1" t="b">
        <v>0</v>
      </c>
      <c r="K705" s="9" t="s">
        <v>575</v>
      </c>
      <c r="L705" s="1">
        <v>2024</v>
      </c>
      <c r="M705" s="1">
        <v>4</v>
      </c>
      <c r="N705" s="1" t="s">
        <v>26</v>
      </c>
      <c r="O705" s="1">
        <v>16</v>
      </c>
      <c r="P705" t="str">
        <f t="shared" si="11"/>
        <v>afternoon</v>
      </c>
    </row>
    <row r="706" spans="1:16" ht="15.75" customHeight="1" x14ac:dyDescent="0.35">
      <c r="A706" s="1">
        <v>1705</v>
      </c>
      <c r="B706" s="6">
        <v>45330</v>
      </c>
      <c r="C706" s="1">
        <v>205</v>
      </c>
      <c r="D706" s="1">
        <v>303</v>
      </c>
      <c r="E706" s="1">
        <v>104</v>
      </c>
      <c r="F706" s="1">
        <v>8</v>
      </c>
      <c r="G706" s="15">
        <v>235.18000000000004</v>
      </c>
      <c r="H706" s="15">
        <v>1881.4400000000003</v>
      </c>
      <c r="I706" s="15">
        <v>470.36000000000007</v>
      </c>
      <c r="J706" s="1" t="b">
        <v>0</v>
      </c>
      <c r="K706" s="9" t="s">
        <v>583</v>
      </c>
      <c r="L706" s="1">
        <v>2024</v>
      </c>
      <c r="M706" s="1">
        <v>2</v>
      </c>
      <c r="N706" s="1" t="s">
        <v>16</v>
      </c>
      <c r="O706" s="1">
        <v>22</v>
      </c>
      <c r="P706" t="str">
        <f t="shared" si="11"/>
        <v>night</v>
      </c>
    </row>
    <row r="707" spans="1:16" ht="15.75" customHeight="1" x14ac:dyDescent="0.35">
      <c r="A707" s="1">
        <v>1706</v>
      </c>
      <c r="B707" s="6">
        <v>44867</v>
      </c>
      <c r="C707" s="1">
        <v>203</v>
      </c>
      <c r="D707" s="1">
        <v>302</v>
      </c>
      <c r="E707" s="1">
        <v>103</v>
      </c>
      <c r="F707" s="1">
        <v>2</v>
      </c>
      <c r="G707" s="15">
        <v>323.26800000000003</v>
      </c>
      <c r="H707" s="15">
        <v>646.53600000000006</v>
      </c>
      <c r="I707" s="15">
        <v>193.96080000000001</v>
      </c>
      <c r="J707" s="1" t="b">
        <v>0</v>
      </c>
      <c r="K707" s="9" t="s">
        <v>584</v>
      </c>
      <c r="L707" s="1">
        <v>2022</v>
      </c>
      <c r="M707" s="1">
        <v>11</v>
      </c>
      <c r="N707" s="1" t="s">
        <v>18</v>
      </c>
      <c r="O707" s="1">
        <v>9</v>
      </c>
      <c r="P707" t="str">
        <f t="shared" si="11"/>
        <v>morning</v>
      </c>
    </row>
    <row r="708" spans="1:16" ht="15.75" customHeight="1" x14ac:dyDescent="0.35">
      <c r="A708" s="1">
        <v>1707</v>
      </c>
      <c r="B708" s="6">
        <v>45251</v>
      </c>
      <c r="C708" s="1">
        <v>203</v>
      </c>
      <c r="D708" s="1">
        <v>302</v>
      </c>
      <c r="E708" s="1">
        <v>103</v>
      </c>
      <c r="F708" s="1">
        <v>8</v>
      </c>
      <c r="G708" s="15">
        <v>217.602</v>
      </c>
      <c r="H708" s="15">
        <v>1740.816</v>
      </c>
      <c r="I708" s="15">
        <v>261.12239999999997</v>
      </c>
      <c r="J708" s="1" t="b">
        <v>0</v>
      </c>
      <c r="K708" s="9" t="s">
        <v>585</v>
      </c>
      <c r="L708" s="1">
        <v>2023</v>
      </c>
      <c r="M708" s="1">
        <v>11</v>
      </c>
      <c r="N708" s="1" t="s">
        <v>31</v>
      </c>
      <c r="O708" s="1">
        <v>10</v>
      </c>
      <c r="P708" t="str">
        <f t="shared" si="11"/>
        <v>morning</v>
      </c>
    </row>
    <row r="709" spans="1:16" ht="15.75" customHeight="1" x14ac:dyDescent="0.35">
      <c r="A709" s="1">
        <v>1708</v>
      </c>
      <c r="B709" s="6">
        <v>45454</v>
      </c>
      <c r="C709" s="1">
        <v>205</v>
      </c>
      <c r="D709" s="1">
        <v>302</v>
      </c>
      <c r="E709" s="1">
        <v>105</v>
      </c>
      <c r="F709" s="1">
        <v>10</v>
      </c>
      <c r="G709" s="15">
        <v>344.036</v>
      </c>
      <c r="H709" s="15">
        <v>3440.36</v>
      </c>
      <c r="I709" s="15">
        <v>584.86120000000005</v>
      </c>
      <c r="J709" s="1" t="b">
        <v>1</v>
      </c>
      <c r="K709" s="9" t="s">
        <v>170</v>
      </c>
      <c r="L709" s="1">
        <v>2024</v>
      </c>
      <c r="M709" s="1">
        <v>6</v>
      </c>
      <c r="N709" s="1" t="s">
        <v>31</v>
      </c>
      <c r="O709" s="1">
        <v>19</v>
      </c>
      <c r="P709" t="str">
        <f t="shared" si="11"/>
        <v>evening</v>
      </c>
    </row>
    <row r="710" spans="1:16" ht="15.75" customHeight="1" x14ac:dyDescent="0.35">
      <c r="A710" s="1">
        <v>1709</v>
      </c>
      <c r="B710" s="6">
        <v>45267</v>
      </c>
      <c r="C710" s="1">
        <v>205</v>
      </c>
      <c r="D710" s="1">
        <v>302</v>
      </c>
      <c r="E710" s="1">
        <v>105</v>
      </c>
      <c r="F710" s="1">
        <v>7</v>
      </c>
      <c r="G710" s="15">
        <v>318.93400000000003</v>
      </c>
      <c r="H710" s="15">
        <v>2232.538</v>
      </c>
      <c r="I710" s="15">
        <v>424.18222000000003</v>
      </c>
      <c r="J710" s="1" t="b">
        <v>0</v>
      </c>
      <c r="K710" s="9" t="s">
        <v>586</v>
      </c>
      <c r="L710" s="1">
        <v>2023</v>
      </c>
      <c r="M710" s="1">
        <v>12</v>
      </c>
      <c r="N710" s="1" t="s">
        <v>16</v>
      </c>
      <c r="O710" s="1">
        <v>2</v>
      </c>
      <c r="P710" t="str">
        <f t="shared" si="11"/>
        <v>morning</v>
      </c>
    </row>
    <row r="711" spans="1:16" ht="15.75" customHeight="1" x14ac:dyDescent="0.35">
      <c r="A711" s="1">
        <v>1710</v>
      </c>
      <c r="B711" s="6">
        <v>45131</v>
      </c>
      <c r="C711" s="1">
        <v>201</v>
      </c>
      <c r="D711" s="1">
        <v>304</v>
      </c>
      <c r="E711" s="1">
        <v>102</v>
      </c>
      <c r="F711" s="1">
        <v>6</v>
      </c>
      <c r="G711" s="15">
        <v>318.58200000000005</v>
      </c>
      <c r="H711" s="15">
        <v>1911.4920000000002</v>
      </c>
      <c r="I711" s="15">
        <v>401.41332</v>
      </c>
      <c r="J711" s="1" t="b">
        <v>1</v>
      </c>
      <c r="K711" s="9" t="s">
        <v>418</v>
      </c>
      <c r="L711" s="1">
        <v>2023</v>
      </c>
      <c r="M711" s="1">
        <v>7</v>
      </c>
      <c r="N711" s="1" t="s">
        <v>28</v>
      </c>
      <c r="O711" s="1">
        <v>13</v>
      </c>
      <c r="P711" t="str">
        <f t="shared" si="11"/>
        <v>afternoon</v>
      </c>
    </row>
    <row r="712" spans="1:16" ht="15.75" customHeight="1" x14ac:dyDescent="0.35">
      <c r="A712" s="1">
        <v>1711</v>
      </c>
      <c r="B712" s="6">
        <v>44971</v>
      </c>
      <c r="C712" s="1">
        <v>205</v>
      </c>
      <c r="D712" s="1">
        <v>301</v>
      </c>
      <c r="E712" s="1">
        <v>103</v>
      </c>
      <c r="F712" s="1">
        <v>8</v>
      </c>
      <c r="G712" s="15">
        <v>93.434000000000012</v>
      </c>
      <c r="H712" s="15">
        <v>747.47200000000009</v>
      </c>
      <c r="I712" s="15">
        <v>186.86800000000002</v>
      </c>
      <c r="J712" s="1" t="b">
        <v>0</v>
      </c>
      <c r="K712" s="9" t="s">
        <v>587</v>
      </c>
      <c r="L712" s="1">
        <v>2023</v>
      </c>
      <c r="M712" s="1">
        <v>2</v>
      </c>
      <c r="N712" s="1" t="s">
        <v>31</v>
      </c>
      <c r="O712" s="1">
        <v>22</v>
      </c>
      <c r="P712" t="str">
        <f t="shared" si="11"/>
        <v>night</v>
      </c>
    </row>
    <row r="713" spans="1:16" ht="15.75" customHeight="1" x14ac:dyDescent="0.35">
      <c r="A713" s="1">
        <v>1712</v>
      </c>
      <c r="B713" s="6">
        <v>45440</v>
      </c>
      <c r="C713" s="1">
        <v>205</v>
      </c>
      <c r="D713" s="1">
        <v>303</v>
      </c>
      <c r="E713" s="1">
        <v>102</v>
      </c>
      <c r="F713" s="1">
        <v>2</v>
      </c>
      <c r="G713" s="15">
        <v>285.20799999999997</v>
      </c>
      <c r="H713" s="15">
        <v>570.41599999999994</v>
      </c>
      <c r="I713" s="15">
        <v>171.12479999999996</v>
      </c>
      <c r="J713" s="1" t="b">
        <v>0</v>
      </c>
      <c r="K713" s="9" t="s">
        <v>588</v>
      </c>
      <c r="L713" s="1">
        <v>2024</v>
      </c>
      <c r="M713" s="1">
        <v>5</v>
      </c>
      <c r="N713" s="1" t="s">
        <v>31</v>
      </c>
      <c r="O713" s="1">
        <v>21</v>
      </c>
      <c r="P713" t="str">
        <f t="shared" si="11"/>
        <v>night</v>
      </c>
    </row>
    <row r="714" spans="1:16" ht="15.75" customHeight="1" x14ac:dyDescent="0.35">
      <c r="A714" s="1">
        <v>1713</v>
      </c>
      <c r="B714" s="6">
        <v>45389</v>
      </c>
      <c r="C714" s="1">
        <v>205</v>
      </c>
      <c r="D714" s="1">
        <v>302</v>
      </c>
      <c r="E714" s="1">
        <v>104</v>
      </c>
      <c r="F714" s="1">
        <v>7</v>
      </c>
      <c r="G714" s="15">
        <v>502.56800000000004</v>
      </c>
      <c r="H714" s="15">
        <v>3517.9760000000001</v>
      </c>
      <c r="I714" s="15">
        <v>527.69640000000004</v>
      </c>
      <c r="J714" s="1" t="b">
        <v>0</v>
      </c>
      <c r="K714" s="9" t="s">
        <v>589</v>
      </c>
      <c r="L714" s="1">
        <v>2024</v>
      </c>
      <c r="M714" s="1">
        <v>4</v>
      </c>
      <c r="N714" s="1" t="s">
        <v>20</v>
      </c>
      <c r="O714" s="1">
        <v>0</v>
      </c>
      <c r="P714" t="str">
        <f t="shared" si="11"/>
        <v>morning</v>
      </c>
    </row>
    <row r="715" spans="1:16" ht="15.75" customHeight="1" x14ac:dyDescent="0.35">
      <c r="A715" s="1">
        <v>1714</v>
      </c>
      <c r="B715" s="6">
        <v>44900</v>
      </c>
      <c r="C715" s="1">
        <v>203</v>
      </c>
      <c r="D715" s="1">
        <v>303</v>
      </c>
      <c r="E715" s="1">
        <v>105</v>
      </c>
      <c r="F715" s="1">
        <v>2</v>
      </c>
      <c r="G715" s="15">
        <v>536.7120000000001</v>
      </c>
      <c r="H715" s="15">
        <v>1073.4240000000002</v>
      </c>
      <c r="I715" s="15">
        <v>182.48208000000005</v>
      </c>
      <c r="J715" s="1" t="b">
        <v>0</v>
      </c>
      <c r="K715" s="9" t="s">
        <v>46</v>
      </c>
      <c r="L715" s="1">
        <v>2022</v>
      </c>
      <c r="M715" s="1">
        <v>12</v>
      </c>
      <c r="N715" s="1" t="s">
        <v>28</v>
      </c>
      <c r="O715" s="1">
        <v>8</v>
      </c>
      <c r="P715" t="str">
        <f t="shared" ref="P715:P778" si="12">IF(O715 &lt; 12, "morning", IF(O715 &lt; 18, "afternoon", IF(O715 &lt; 21, "evening", "night")))</f>
        <v>morning</v>
      </c>
    </row>
    <row r="716" spans="1:16" ht="15.75" customHeight="1" x14ac:dyDescent="0.35">
      <c r="A716" s="1">
        <v>1715</v>
      </c>
      <c r="B716" s="6">
        <v>45203</v>
      </c>
      <c r="C716" s="1">
        <v>203</v>
      </c>
      <c r="D716" s="1">
        <v>301</v>
      </c>
      <c r="E716" s="1">
        <v>104</v>
      </c>
      <c r="F716" s="1">
        <v>1</v>
      </c>
      <c r="G716" s="15">
        <v>581.4380000000001</v>
      </c>
      <c r="H716" s="15">
        <v>581.4380000000001</v>
      </c>
      <c r="I716" s="15">
        <v>110.47322000000003</v>
      </c>
      <c r="J716" s="1" t="b">
        <v>0</v>
      </c>
      <c r="K716" s="9" t="s">
        <v>522</v>
      </c>
      <c r="L716" s="1">
        <v>2023</v>
      </c>
      <c r="M716" s="1">
        <v>10</v>
      </c>
      <c r="N716" s="1" t="s">
        <v>18</v>
      </c>
      <c r="O716" s="1">
        <v>9</v>
      </c>
      <c r="P716" t="str">
        <f t="shared" si="12"/>
        <v>morning</v>
      </c>
    </row>
    <row r="717" spans="1:16" ht="15.75" customHeight="1" x14ac:dyDescent="0.35">
      <c r="A717" s="1">
        <v>1716</v>
      </c>
      <c r="B717" s="6">
        <v>45085</v>
      </c>
      <c r="C717" s="1">
        <v>203</v>
      </c>
      <c r="D717" s="1">
        <v>302</v>
      </c>
      <c r="E717" s="1">
        <v>105</v>
      </c>
      <c r="F717" s="1">
        <v>2</v>
      </c>
      <c r="G717" s="15">
        <v>213.53200000000001</v>
      </c>
      <c r="H717" s="15">
        <v>427.06400000000002</v>
      </c>
      <c r="I717" s="15">
        <v>89.683440000000004</v>
      </c>
      <c r="J717" s="1" t="b">
        <v>1</v>
      </c>
      <c r="K717" s="9" t="s">
        <v>422</v>
      </c>
      <c r="L717" s="1">
        <v>2023</v>
      </c>
      <c r="M717" s="1">
        <v>6</v>
      </c>
      <c r="N717" s="1" t="s">
        <v>16</v>
      </c>
      <c r="O717" s="1">
        <v>18</v>
      </c>
      <c r="P717" t="str">
        <f t="shared" si="12"/>
        <v>evening</v>
      </c>
    </row>
    <row r="718" spans="1:16" ht="15.75" customHeight="1" x14ac:dyDescent="0.35">
      <c r="A718" s="1">
        <v>1717</v>
      </c>
      <c r="B718" s="6">
        <v>45493</v>
      </c>
      <c r="C718" s="1">
        <v>202</v>
      </c>
      <c r="D718" s="1">
        <v>301</v>
      </c>
      <c r="E718" s="1">
        <v>104</v>
      </c>
      <c r="F718" s="1">
        <v>6</v>
      </c>
      <c r="G718" s="15">
        <v>383.63600000000002</v>
      </c>
      <c r="H718" s="15">
        <v>2301.8160000000003</v>
      </c>
      <c r="I718" s="15">
        <v>575.45400000000006</v>
      </c>
      <c r="J718" s="1" t="b">
        <v>1</v>
      </c>
      <c r="K718" s="9" t="s">
        <v>590</v>
      </c>
      <c r="L718" s="1">
        <v>2024</v>
      </c>
      <c r="M718" s="1">
        <v>7</v>
      </c>
      <c r="N718" s="1" t="s">
        <v>22</v>
      </c>
      <c r="O718" s="1">
        <v>15</v>
      </c>
      <c r="P718" t="str">
        <f t="shared" si="12"/>
        <v>afternoon</v>
      </c>
    </row>
    <row r="719" spans="1:16" ht="15.75" customHeight="1" x14ac:dyDescent="0.35">
      <c r="A719" s="1">
        <v>1718</v>
      </c>
      <c r="B719" s="6">
        <v>45188</v>
      </c>
      <c r="C719" s="1">
        <v>205</v>
      </c>
      <c r="D719" s="1">
        <v>301</v>
      </c>
      <c r="E719" s="1">
        <v>101</v>
      </c>
      <c r="F719" s="1">
        <v>9</v>
      </c>
      <c r="G719" s="15">
        <v>125.02600000000001</v>
      </c>
      <c r="H719" s="15">
        <v>1125.2340000000002</v>
      </c>
      <c r="I719" s="15">
        <v>337.57020000000006</v>
      </c>
      <c r="J719" s="1" t="b">
        <v>0</v>
      </c>
      <c r="K719" s="9" t="s">
        <v>62</v>
      </c>
      <c r="L719" s="1">
        <v>2023</v>
      </c>
      <c r="M719" s="1">
        <v>9</v>
      </c>
      <c r="N719" s="1" t="s">
        <v>31</v>
      </c>
      <c r="O719" s="1">
        <v>15</v>
      </c>
      <c r="P719" t="str">
        <f t="shared" si="12"/>
        <v>afternoon</v>
      </c>
    </row>
    <row r="720" spans="1:16" ht="15.75" customHeight="1" x14ac:dyDescent="0.35">
      <c r="A720" s="1">
        <v>1719</v>
      </c>
      <c r="B720" s="6">
        <v>44912</v>
      </c>
      <c r="C720" s="1">
        <v>205</v>
      </c>
      <c r="D720" s="1">
        <v>303</v>
      </c>
      <c r="E720" s="1">
        <v>104</v>
      </c>
      <c r="F720" s="1">
        <v>9</v>
      </c>
      <c r="G720" s="15">
        <v>162.184</v>
      </c>
      <c r="H720" s="15">
        <v>1459.6559999999999</v>
      </c>
      <c r="I720" s="15">
        <v>218.94839999999999</v>
      </c>
      <c r="J720" s="1" t="b">
        <v>0</v>
      </c>
      <c r="K720" s="9" t="s">
        <v>200</v>
      </c>
      <c r="L720" s="1">
        <v>2022</v>
      </c>
      <c r="M720" s="1">
        <v>12</v>
      </c>
      <c r="N720" s="1" t="s">
        <v>22</v>
      </c>
      <c r="O720" s="1">
        <v>23</v>
      </c>
      <c r="P720" t="str">
        <f t="shared" si="12"/>
        <v>night</v>
      </c>
    </row>
    <row r="721" spans="1:16" ht="15.75" customHeight="1" x14ac:dyDescent="0.35">
      <c r="A721" s="1">
        <v>1720</v>
      </c>
      <c r="B721" s="6">
        <v>45202</v>
      </c>
      <c r="C721" s="1">
        <v>204</v>
      </c>
      <c r="D721" s="1">
        <v>302</v>
      </c>
      <c r="E721" s="1">
        <v>105</v>
      </c>
      <c r="F721" s="1">
        <v>10</v>
      </c>
      <c r="G721" s="15">
        <v>73.656000000000006</v>
      </c>
      <c r="H721" s="15">
        <v>736.56000000000006</v>
      </c>
      <c r="I721" s="15">
        <v>125.21520000000002</v>
      </c>
      <c r="J721" s="1" t="b">
        <v>1</v>
      </c>
      <c r="K721" s="9" t="s">
        <v>591</v>
      </c>
      <c r="L721" s="1">
        <v>2023</v>
      </c>
      <c r="M721" s="1">
        <v>10</v>
      </c>
      <c r="N721" s="1" t="s">
        <v>31</v>
      </c>
      <c r="O721" s="1">
        <v>7</v>
      </c>
      <c r="P721" t="str">
        <f t="shared" si="12"/>
        <v>morning</v>
      </c>
    </row>
    <row r="722" spans="1:16" ht="15.75" customHeight="1" x14ac:dyDescent="0.35">
      <c r="A722" s="1">
        <v>1721</v>
      </c>
      <c r="B722" s="6">
        <v>44908</v>
      </c>
      <c r="C722" s="1">
        <v>204</v>
      </c>
      <c r="D722" s="1">
        <v>303</v>
      </c>
      <c r="E722" s="1">
        <v>102</v>
      </c>
      <c r="F722" s="1">
        <v>9</v>
      </c>
      <c r="G722" s="15">
        <v>534.09400000000005</v>
      </c>
      <c r="H722" s="15">
        <v>4806.8460000000005</v>
      </c>
      <c r="I722" s="15">
        <v>913.30074000000013</v>
      </c>
      <c r="J722" s="1" t="b">
        <v>1</v>
      </c>
      <c r="K722" s="9" t="s">
        <v>592</v>
      </c>
      <c r="L722" s="1">
        <v>2022</v>
      </c>
      <c r="M722" s="1">
        <v>12</v>
      </c>
      <c r="N722" s="1" t="s">
        <v>31</v>
      </c>
      <c r="O722" s="1">
        <v>9</v>
      </c>
      <c r="P722" t="str">
        <f t="shared" si="12"/>
        <v>morning</v>
      </c>
    </row>
    <row r="723" spans="1:16" ht="15.75" customHeight="1" x14ac:dyDescent="0.35">
      <c r="A723" s="1">
        <v>2495</v>
      </c>
      <c r="B723" s="6">
        <v>45582</v>
      </c>
      <c r="C723" s="1">
        <v>205</v>
      </c>
      <c r="D723" s="1">
        <v>301</v>
      </c>
      <c r="E723" s="1">
        <v>101</v>
      </c>
      <c r="F723" s="1">
        <v>8</v>
      </c>
      <c r="G723" s="15">
        <v>517.17600000000004</v>
      </c>
      <c r="H723" s="15">
        <v>4137.4080000000004</v>
      </c>
      <c r="I723" s="15">
        <v>786.10752000000002</v>
      </c>
      <c r="J723" s="1" t="b">
        <v>1</v>
      </c>
      <c r="K723" s="9" t="s">
        <v>938</v>
      </c>
      <c r="L723" s="1">
        <v>2024</v>
      </c>
      <c r="M723" s="1">
        <v>10</v>
      </c>
      <c r="N723" s="1" t="s">
        <v>16</v>
      </c>
      <c r="O723" s="1">
        <v>9</v>
      </c>
      <c r="P723" t="str">
        <f t="shared" si="12"/>
        <v>morning</v>
      </c>
    </row>
    <row r="724" spans="1:16" ht="15.75" customHeight="1" x14ac:dyDescent="0.35">
      <c r="A724" s="1">
        <v>1879</v>
      </c>
      <c r="B724" s="6">
        <v>45585</v>
      </c>
      <c r="C724" s="1">
        <v>202</v>
      </c>
      <c r="D724" s="1">
        <v>303</v>
      </c>
      <c r="E724" s="1">
        <v>102</v>
      </c>
      <c r="F724" s="1">
        <v>5</v>
      </c>
      <c r="G724" s="15">
        <v>595.51800000000003</v>
      </c>
      <c r="H724" s="15">
        <v>2977.59</v>
      </c>
      <c r="I724" s="15">
        <v>744.39750000000004</v>
      </c>
      <c r="J724" s="1" t="b">
        <v>0</v>
      </c>
      <c r="K724" s="9" t="s">
        <v>679</v>
      </c>
      <c r="L724" s="1">
        <v>2024</v>
      </c>
      <c r="M724" s="1">
        <v>10</v>
      </c>
      <c r="N724" s="1" t="s">
        <v>20</v>
      </c>
      <c r="O724" s="1">
        <v>16</v>
      </c>
      <c r="P724" t="str">
        <f t="shared" si="12"/>
        <v>afternoon</v>
      </c>
    </row>
    <row r="725" spans="1:16" ht="15.75" customHeight="1" x14ac:dyDescent="0.35">
      <c r="A725" s="1">
        <v>1724</v>
      </c>
      <c r="B725" s="6">
        <v>45353</v>
      </c>
      <c r="C725" s="1">
        <v>201</v>
      </c>
      <c r="D725" s="1">
        <v>305</v>
      </c>
      <c r="E725" s="1">
        <v>104</v>
      </c>
      <c r="F725" s="1">
        <v>6</v>
      </c>
      <c r="G725" s="15">
        <v>438.02000000000004</v>
      </c>
      <c r="H725" s="15">
        <v>2628.1200000000003</v>
      </c>
      <c r="I725" s="15">
        <v>788.43600000000004</v>
      </c>
      <c r="J725" s="1" t="b">
        <v>1</v>
      </c>
      <c r="K725" s="9" t="s">
        <v>115</v>
      </c>
      <c r="L725" s="1">
        <v>2024</v>
      </c>
      <c r="M725" s="1">
        <v>3</v>
      </c>
      <c r="N725" s="1" t="s">
        <v>22</v>
      </c>
      <c r="O725" s="1">
        <v>20</v>
      </c>
      <c r="P725" t="str">
        <f t="shared" si="12"/>
        <v>evening</v>
      </c>
    </row>
    <row r="726" spans="1:16" ht="15.75" customHeight="1" x14ac:dyDescent="0.35">
      <c r="A726" s="1">
        <v>1725</v>
      </c>
      <c r="B726" s="6">
        <v>45158</v>
      </c>
      <c r="C726" s="1">
        <v>204</v>
      </c>
      <c r="D726" s="1">
        <v>302</v>
      </c>
      <c r="E726" s="1">
        <v>105</v>
      </c>
      <c r="F726" s="1">
        <v>10</v>
      </c>
      <c r="G726" s="15">
        <v>312.97199999999998</v>
      </c>
      <c r="H726" s="15">
        <v>3129.72</v>
      </c>
      <c r="I726" s="15">
        <v>469.45799999999997</v>
      </c>
      <c r="J726" s="1" t="b">
        <v>0</v>
      </c>
      <c r="K726" s="9" t="s">
        <v>213</v>
      </c>
      <c r="L726" s="1">
        <v>2023</v>
      </c>
      <c r="M726" s="1">
        <v>8</v>
      </c>
      <c r="N726" s="1" t="s">
        <v>20</v>
      </c>
      <c r="O726" s="1">
        <v>4</v>
      </c>
      <c r="P726" t="str">
        <f t="shared" si="12"/>
        <v>morning</v>
      </c>
    </row>
    <row r="727" spans="1:16" ht="15.75" customHeight="1" x14ac:dyDescent="0.35">
      <c r="A727" s="1">
        <v>1726</v>
      </c>
      <c r="B727" s="6">
        <v>45486</v>
      </c>
      <c r="C727" s="1">
        <v>202</v>
      </c>
      <c r="D727" s="1">
        <v>305</v>
      </c>
      <c r="E727" s="1">
        <v>105</v>
      </c>
      <c r="F727" s="1">
        <v>5</v>
      </c>
      <c r="G727" s="15">
        <v>337.238</v>
      </c>
      <c r="H727" s="15">
        <v>1686.19</v>
      </c>
      <c r="I727" s="15">
        <v>286.65230000000003</v>
      </c>
      <c r="J727" s="1" t="b">
        <v>1</v>
      </c>
      <c r="K727" s="9" t="s">
        <v>459</v>
      </c>
      <c r="L727" s="1">
        <v>2024</v>
      </c>
      <c r="M727" s="1">
        <v>7</v>
      </c>
      <c r="N727" s="1" t="s">
        <v>22</v>
      </c>
      <c r="O727" s="1">
        <v>21</v>
      </c>
      <c r="P727" t="str">
        <f t="shared" si="12"/>
        <v>night</v>
      </c>
    </row>
    <row r="728" spans="1:16" ht="15.75" customHeight="1" x14ac:dyDescent="0.35">
      <c r="A728" s="1">
        <v>1476</v>
      </c>
      <c r="B728" s="6">
        <v>45573</v>
      </c>
      <c r="C728" s="1">
        <v>201</v>
      </c>
      <c r="D728" s="1">
        <v>305</v>
      </c>
      <c r="E728" s="1">
        <v>105</v>
      </c>
      <c r="F728" s="1">
        <v>9</v>
      </c>
      <c r="G728" s="15">
        <v>379.74200000000008</v>
      </c>
      <c r="H728" s="15">
        <v>3417.6780000000008</v>
      </c>
      <c r="I728" s="15">
        <v>717.71238000000017</v>
      </c>
      <c r="J728" s="1" t="b">
        <v>1</v>
      </c>
      <c r="K728" s="9" t="s">
        <v>19</v>
      </c>
      <c r="L728" s="1">
        <v>2024</v>
      </c>
      <c r="M728" s="1">
        <v>10</v>
      </c>
      <c r="N728" s="1" t="s">
        <v>31</v>
      </c>
      <c r="O728" s="1">
        <v>9</v>
      </c>
      <c r="P728" t="str">
        <f t="shared" si="12"/>
        <v>morning</v>
      </c>
    </row>
    <row r="729" spans="1:16" ht="15.75" customHeight="1" x14ac:dyDescent="0.35">
      <c r="A729" s="1">
        <v>1728</v>
      </c>
      <c r="B729" s="6">
        <v>45139</v>
      </c>
      <c r="C729" s="1">
        <v>204</v>
      </c>
      <c r="D729" s="1">
        <v>303</v>
      </c>
      <c r="E729" s="1">
        <v>103</v>
      </c>
      <c r="F729" s="1">
        <v>6</v>
      </c>
      <c r="G729" s="15">
        <v>514.60200000000009</v>
      </c>
      <c r="H729" s="15">
        <v>3087.6120000000005</v>
      </c>
      <c r="I729" s="15">
        <v>648.39852000000008</v>
      </c>
      <c r="J729" s="1" t="b">
        <v>0</v>
      </c>
      <c r="K729" s="9" t="s">
        <v>275</v>
      </c>
      <c r="L729" s="1">
        <v>2023</v>
      </c>
      <c r="M729" s="1">
        <v>8</v>
      </c>
      <c r="N729" s="1" t="s">
        <v>31</v>
      </c>
      <c r="O729" s="1">
        <v>6</v>
      </c>
      <c r="P729" t="str">
        <f t="shared" si="12"/>
        <v>morning</v>
      </c>
    </row>
    <row r="730" spans="1:16" ht="15.75" customHeight="1" x14ac:dyDescent="0.35">
      <c r="A730" s="1">
        <v>1729</v>
      </c>
      <c r="B730" s="6">
        <v>45255</v>
      </c>
      <c r="C730" s="1">
        <v>204</v>
      </c>
      <c r="D730" s="1">
        <v>301</v>
      </c>
      <c r="E730" s="1">
        <v>104</v>
      </c>
      <c r="F730" s="1">
        <v>2</v>
      </c>
      <c r="G730" s="15">
        <v>216.084</v>
      </c>
      <c r="H730" s="15">
        <v>432.16800000000001</v>
      </c>
      <c r="I730" s="15">
        <v>108.042</v>
      </c>
      <c r="J730" s="1" t="b">
        <v>1</v>
      </c>
      <c r="K730" s="9" t="s">
        <v>595</v>
      </c>
      <c r="L730" s="1">
        <v>2023</v>
      </c>
      <c r="M730" s="1">
        <v>11</v>
      </c>
      <c r="N730" s="1" t="s">
        <v>22</v>
      </c>
      <c r="O730" s="1">
        <v>15</v>
      </c>
      <c r="P730" t="str">
        <f t="shared" si="12"/>
        <v>afternoon</v>
      </c>
    </row>
    <row r="731" spans="1:16" ht="15.75" customHeight="1" x14ac:dyDescent="0.35">
      <c r="A731" s="1">
        <v>1730</v>
      </c>
      <c r="B731" s="6">
        <v>45382</v>
      </c>
      <c r="C731" s="1">
        <v>203</v>
      </c>
      <c r="D731" s="1">
        <v>304</v>
      </c>
      <c r="E731" s="1">
        <v>104</v>
      </c>
      <c r="F731" s="1">
        <v>3</v>
      </c>
      <c r="G731" s="15">
        <v>564.30000000000007</v>
      </c>
      <c r="H731" s="15">
        <v>1692.9</v>
      </c>
      <c r="I731" s="15">
        <v>507.87</v>
      </c>
      <c r="J731" s="1" t="b">
        <v>0</v>
      </c>
      <c r="K731" s="9" t="s">
        <v>268</v>
      </c>
      <c r="L731" s="1">
        <v>2024</v>
      </c>
      <c r="M731" s="1">
        <v>3</v>
      </c>
      <c r="N731" s="1" t="s">
        <v>20</v>
      </c>
      <c r="O731" s="1">
        <v>7</v>
      </c>
      <c r="P731" t="str">
        <f t="shared" si="12"/>
        <v>morning</v>
      </c>
    </row>
    <row r="732" spans="1:16" ht="15.75" customHeight="1" x14ac:dyDescent="0.35">
      <c r="A732" s="1">
        <v>1731</v>
      </c>
      <c r="B732" s="6">
        <v>44924</v>
      </c>
      <c r="C732" s="1">
        <v>203</v>
      </c>
      <c r="D732" s="1">
        <v>302</v>
      </c>
      <c r="E732" s="1">
        <v>101</v>
      </c>
      <c r="F732" s="1">
        <v>3</v>
      </c>
      <c r="G732" s="15">
        <v>575.16800000000001</v>
      </c>
      <c r="H732" s="15">
        <v>1725.5039999999999</v>
      </c>
      <c r="I732" s="15">
        <v>258.82559999999995</v>
      </c>
      <c r="J732" s="1" t="b">
        <v>0</v>
      </c>
      <c r="K732" s="9" t="s">
        <v>596</v>
      </c>
      <c r="L732" s="1">
        <v>2022</v>
      </c>
      <c r="M732" s="1">
        <v>12</v>
      </c>
      <c r="N732" s="1" t="s">
        <v>16</v>
      </c>
      <c r="O732" s="1">
        <v>15</v>
      </c>
      <c r="P732" t="str">
        <f t="shared" si="12"/>
        <v>afternoon</v>
      </c>
    </row>
    <row r="733" spans="1:16" ht="15.75" customHeight="1" x14ac:dyDescent="0.35">
      <c r="A733" s="1">
        <v>1732</v>
      </c>
      <c r="B733" s="6">
        <v>45183</v>
      </c>
      <c r="C733" s="1">
        <v>202</v>
      </c>
      <c r="D733" s="1">
        <v>303</v>
      </c>
      <c r="E733" s="1">
        <v>102</v>
      </c>
      <c r="F733" s="1">
        <v>7</v>
      </c>
      <c r="G733" s="15">
        <v>71.896000000000001</v>
      </c>
      <c r="H733" s="15">
        <v>503.27199999999999</v>
      </c>
      <c r="I733" s="15">
        <v>85.556240000000003</v>
      </c>
      <c r="J733" s="1" t="b">
        <v>0</v>
      </c>
      <c r="K733" s="9" t="s">
        <v>136</v>
      </c>
      <c r="L733" s="1">
        <v>2023</v>
      </c>
      <c r="M733" s="1">
        <v>9</v>
      </c>
      <c r="N733" s="1" t="s">
        <v>16</v>
      </c>
      <c r="O733" s="1">
        <v>0</v>
      </c>
      <c r="P733" t="str">
        <f t="shared" si="12"/>
        <v>morning</v>
      </c>
    </row>
    <row r="734" spans="1:16" ht="15.75" customHeight="1" x14ac:dyDescent="0.35">
      <c r="A734" s="1">
        <v>1733</v>
      </c>
      <c r="B734" s="6">
        <v>45248</v>
      </c>
      <c r="C734" s="1">
        <v>203</v>
      </c>
      <c r="D734" s="1">
        <v>305</v>
      </c>
      <c r="E734" s="1">
        <v>101</v>
      </c>
      <c r="F734" s="1">
        <v>9</v>
      </c>
      <c r="G734" s="15">
        <v>329.47199999999998</v>
      </c>
      <c r="H734" s="15">
        <v>2965.2479999999996</v>
      </c>
      <c r="I734" s="15">
        <v>563.39711999999997</v>
      </c>
      <c r="J734" s="1" t="b">
        <v>0</v>
      </c>
      <c r="K734" s="9" t="s">
        <v>597</v>
      </c>
      <c r="L734" s="1">
        <v>2023</v>
      </c>
      <c r="M734" s="1">
        <v>11</v>
      </c>
      <c r="N734" s="1" t="s">
        <v>22</v>
      </c>
      <c r="O734" s="1">
        <v>4</v>
      </c>
      <c r="P734" t="str">
        <f t="shared" si="12"/>
        <v>morning</v>
      </c>
    </row>
    <row r="735" spans="1:16" ht="15.75" customHeight="1" x14ac:dyDescent="0.35">
      <c r="A735" s="1">
        <v>1734</v>
      </c>
      <c r="B735" s="6">
        <v>44960</v>
      </c>
      <c r="C735" s="1">
        <v>201</v>
      </c>
      <c r="D735" s="1">
        <v>302</v>
      </c>
      <c r="E735" s="1">
        <v>104</v>
      </c>
      <c r="F735" s="1">
        <v>10</v>
      </c>
      <c r="G735" s="15">
        <v>94.600000000000009</v>
      </c>
      <c r="H735" s="15">
        <v>946.00000000000011</v>
      </c>
      <c r="I735" s="15">
        <v>198.66000000000003</v>
      </c>
      <c r="J735" s="1" t="b">
        <v>0</v>
      </c>
      <c r="K735" s="9" t="s">
        <v>581</v>
      </c>
      <c r="L735" s="1">
        <v>2023</v>
      </c>
      <c r="M735" s="1">
        <v>2</v>
      </c>
      <c r="N735" s="1" t="s">
        <v>26</v>
      </c>
      <c r="O735" s="1">
        <v>7</v>
      </c>
      <c r="P735" t="str">
        <f t="shared" si="12"/>
        <v>morning</v>
      </c>
    </row>
    <row r="736" spans="1:16" ht="15.75" customHeight="1" x14ac:dyDescent="0.35">
      <c r="A736" s="1">
        <v>1735</v>
      </c>
      <c r="B736" s="6">
        <v>44913</v>
      </c>
      <c r="C736" s="1">
        <v>205</v>
      </c>
      <c r="D736" s="1">
        <v>302</v>
      </c>
      <c r="E736" s="1">
        <v>101</v>
      </c>
      <c r="F736" s="1">
        <v>4</v>
      </c>
      <c r="G736" s="15">
        <v>207.61400000000003</v>
      </c>
      <c r="H736" s="15">
        <v>830.45600000000013</v>
      </c>
      <c r="I736" s="15">
        <v>207.61400000000003</v>
      </c>
      <c r="J736" s="1" t="b">
        <v>0</v>
      </c>
      <c r="K736" s="9" t="s">
        <v>598</v>
      </c>
      <c r="L736" s="1">
        <v>2022</v>
      </c>
      <c r="M736" s="1">
        <v>12</v>
      </c>
      <c r="N736" s="1" t="s">
        <v>20</v>
      </c>
      <c r="O736" s="1">
        <v>22</v>
      </c>
      <c r="P736" t="str">
        <f t="shared" si="12"/>
        <v>night</v>
      </c>
    </row>
    <row r="737" spans="1:16" ht="15.75" customHeight="1" x14ac:dyDescent="0.35">
      <c r="A737" s="1">
        <v>1736</v>
      </c>
      <c r="B737" s="6">
        <v>45325</v>
      </c>
      <c r="C737" s="1">
        <v>202</v>
      </c>
      <c r="D737" s="1">
        <v>304</v>
      </c>
      <c r="E737" s="1">
        <v>101</v>
      </c>
      <c r="F737" s="1">
        <v>4</v>
      </c>
      <c r="G737" s="15">
        <v>171.93000000000004</v>
      </c>
      <c r="H737" s="15">
        <v>687.72000000000014</v>
      </c>
      <c r="I737" s="15">
        <v>206.31600000000003</v>
      </c>
      <c r="J737" s="1" t="b">
        <v>1</v>
      </c>
      <c r="K737" s="9" t="s">
        <v>599</v>
      </c>
      <c r="L737" s="1">
        <v>2024</v>
      </c>
      <c r="M737" s="1">
        <v>2</v>
      </c>
      <c r="N737" s="1" t="s">
        <v>22</v>
      </c>
      <c r="O737" s="1">
        <v>7</v>
      </c>
      <c r="P737" t="str">
        <f t="shared" si="12"/>
        <v>morning</v>
      </c>
    </row>
    <row r="738" spans="1:16" ht="15.75" customHeight="1" x14ac:dyDescent="0.35">
      <c r="A738" s="1">
        <v>1737</v>
      </c>
      <c r="B738" s="6">
        <v>45432</v>
      </c>
      <c r="C738" s="1">
        <v>202</v>
      </c>
      <c r="D738" s="1">
        <v>304</v>
      </c>
      <c r="E738" s="1">
        <v>101</v>
      </c>
      <c r="F738" s="1">
        <v>5</v>
      </c>
      <c r="G738" s="15">
        <v>193.11600000000001</v>
      </c>
      <c r="H738" s="15">
        <v>965.58</v>
      </c>
      <c r="I738" s="15">
        <v>144.83699999999999</v>
      </c>
      <c r="J738" s="1" t="b">
        <v>1</v>
      </c>
      <c r="K738" s="9" t="s">
        <v>600</v>
      </c>
      <c r="L738" s="1">
        <v>2024</v>
      </c>
      <c r="M738" s="1">
        <v>5</v>
      </c>
      <c r="N738" s="1" t="s">
        <v>28</v>
      </c>
      <c r="O738" s="1">
        <v>14</v>
      </c>
      <c r="P738" t="str">
        <f t="shared" si="12"/>
        <v>afternoon</v>
      </c>
    </row>
    <row r="739" spans="1:16" ht="15.75" customHeight="1" x14ac:dyDescent="0.35">
      <c r="A739" s="1">
        <v>1738</v>
      </c>
      <c r="B739" s="6">
        <v>45190</v>
      </c>
      <c r="C739" s="1">
        <v>202</v>
      </c>
      <c r="D739" s="1">
        <v>303</v>
      </c>
      <c r="E739" s="1">
        <v>105</v>
      </c>
      <c r="F739" s="1">
        <v>7</v>
      </c>
      <c r="G739" s="15">
        <v>139.06200000000001</v>
      </c>
      <c r="H739" s="15">
        <v>973.43400000000008</v>
      </c>
      <c r="I739" s="15">
        <v>165.48378000000002</v>
      </c>
      <c r="J739" s="1" t="b">
        <v>1</v>
      </c>
      <c r="K739" s="9" t="s">
        <v>601</v>
      </c>
      <c r="L739" s="1">
        <v>2023</v>
      </c>
      <c r="M739" s="1">
        <v>9</v>
      </c>
      <c r="N739" s="1" t="s">
        <v>16</v>
      </c>
      <c r="O739" s="1">
        <v>13</v>
      </c>
      <c r="P739" t="str">
        <f t="shared" si="12"/>
        <v>afternoon</v>
      </c>
    </row>
    <row r="740" spans="1:16" ht="15.75" customHeight="1" x14ac:dyDescent="0.35">
      <c r="A740" s="1">
        <v>2126</v>
      </c>
      <c r="B740" s="6">
        <v>45580</v>
      </c>
      <c r="C740" s="1">
        <v>203</v>
      </c>
      <c r="D740" s="1">
        <v>305</v>
      </c>
      <c r="E740" s="1">
        <v>104</v>
      </c>
      <c r="F740" s="1">
        <v>5</v>
      </c>
      <c r="G740" s="15">
        <v>422.66400000000004</v>
      </c>
      <c r="H740" s="15">
        <v>2113.3200000000002</v>
      </c>
      <c r="I740" s="15">
        <v>633.99599999999998</v>
      </c>
      <c r="J740" s="1" t="b">
        <v>1</v>
      </c>
      <c r="K740" s="9" t="s">
        <v>511</v>
      </c>
      <c r="L740" s="1">
        <v>2024</v>
      </c>
      <c r="M740" s="1">
        <v>10</v>
      </c>
      <c r="N740" s="1" t="s">
        <v>31</v>
      </c>
      <c r="O740" s="1">
        <v>12</v>
      </c>
      <c r="P740" t="str">
        <f t="shared" si="12"/>
        <v>afternoon</v>
      </c>
    </row>
    <row r="741" spans="1:16" ht="15.75" customHeight="1" x14ac:dyDescent="0.35">
      <c r="A741" s="1">
        <v>1740</v>
      </c>
      <c r="B741" s="6">
        <v>45269</v>
      </c>
      <c r="C741" s="1">
        <v>204</v>
      </c>
      <c r="D741" s="1">
        <v>301</v>
      </c>
      <c r="E741" s="1">
        <v>104</v>
      </c>
      <c r="F741" s="1">
        <v>3</v>
      </c>
      <c r="G741" s="15">
        <v>471.02000000000004</v>
      </c>
      <c r="H741" s="15">
        <v>1413.0600000000002</v>
      </c>
      <c r="I741" s="15">
        <v>296.74260000000004</v>
      </c>
      <c r="J741" s="1" t="b">
        <v>1</v>
      </c>
      <c r="K741" s="9" t="s">
        <v>124</v>
      </c>
      <c r="L741" s="1">
        <v>2023</v>
      </c>
      <c r="M741" s="1">
        <v>12</v>
      </c>
      <c r="N741" s="1" t="s">
        <v>22</v>
      </c>
      <c r="O741" s="1">
        <v>9</v>
      </c>
      <c r="P741" t="str">
        <f t="shared" si="12"/>
        <v>morning</v>
      </c>
    </row>
    <row r="742" spans="1:16" ht="15.75" customHeight="1" x14ac:dyDescent="0.35">
      <c r="A742" s="1">
        <v>1741</v>
      </c>
      <c r="B742" s="6">
        <v>45196</v>
      </c>
      <c r="C742" s="1">
        <v>202</v>
      </c>
      <c r="D742" s="1">
        <v>301</v>
      </c>
      <c r="E742" s="1">
        <v>104</v>
      </c>
      <c r="F742" s="1">
        <v>9</v>
      </c>
      <c r="G742" s="15">
        <v>472.20800000000003</v>
      </c>
      <c r="H742" s="15">
        <v>4249.8720000000003</v>
      </c>
      <c r="I742" s="15">
        <v>1062.4680000000001</v>
      </c>
      <c r="J742" s="1" t="b">
        <v>0</v>
      </c>
      <c r="K742" s="9" t="s">
        <v>355</v>
      </c>
      <c r="L742" s="1">
        <v>2023</v>
      </c>
      <c r="M742" s="1">
        <v>9</v>
      </c>
      <c r="N742" s="1" t="s">
        <v>18</v>
      </c>
      <c r="O742" s="1">
        <v>3</v>
      </c>
      <c r="P742" t="str">
        <f t="shared" si="12"/>
        <v>morning</v>
      </c>
    </row>
    <row r="743" spans="1:16" ht="15.75" customHeight="1" x14ac:dyDescent="0.35">
      <c r="A743" s="1">
        <v>1742</v>
      </c>
      <c r="B743" s="6">
        <v>45502</v>
      </c>
      <c r="C743" s="1">
        <v>201</v>
      </c>
      <c r="D743" s="1">
        <v>301</v>
      </c>
      <c r="E743" s="1">
        <v>103</v>
      </c>
      <c r="F743" s="1">
        <v>6</v>
      </c>
      <c r="G743" s="15">
        <v>132.04400000000001</v>
      </c>
      <c r="H743" s="15">
        <v>792.26400000000012</v>
      </c>
      <c r="I743" s="15">
        <v>237.67920000000004</v>
      </c>
      <c r="J743" s="1" t="b">
        <v>0</v>
      </c>
      <c r="K743" s="9" t="s">
        <v>603</v>
      </c>
      <c r="L743" s="1">
        <v>2024</v>
      </c>
      <c r="M743" s="1">
        <v>7</v>
      </c>
      <c r="N743" s="1" t="s">
        <v>28</v>
      </c>
      <c r="O743" s="1">
        <v>11</v>
      </c>
      <c r="P743" t="str">
        <f t="shared" si="12"/>
        <v>morning</v>
      </c>
    </row>
    <row r="744" spans="1:16" ht="15.75" customHeight="1" x14ac:dyDescent="0.35">
      <c r="A744" s="1">
        <v>1743</v>
      </c>
      <c r="B744" s="6">
        <v>45289</v>
      </c>
      <c r="C744" s="1">
        <v>205</v>
      </c>
      <c r="D744" s="1">
        <v>305</v>
      </c>
      <c r="E744" s="1">
        <v>104</v>
      </c>
      <c r="F744" s="1">
        <v>7</v>
      </c>
      <c r="G744" s="15">
        <v>198.02200000000002</v>
      </c>
      <c r="H744" s="15">
        <v>1386.1540000000002</v>
      </c>
      <c r="I744" s="15">
        <v>207.92310000000003</v>
      </c>
      <c r="J744" s="1" t="b">
        <v>0</v>
      </c>
      <c r="K744" s="9" t="s">
        <v>203</v>
      </c>
      <c r="L744" s="1">
        <v>2023</v>
      </c>
      <c r="M744" s="1">
        <v>12</v>
      </c>
      <c r="N744" s="1" t="s">
        <v>26</v>
      </c>
      <c r="O744" s="1">
        <v>7</v>
      </c>
      <c r="P744" t="str">
        <f t="shared" si="12"/>
        <v>morning</v>
      </c>
    </row>
    <row r="745" spans="1:16" ht="15.75" customHeight="1" x14ac:dyDescent="0.35">
      <c r="A745" s="1">
        <v>1744</v>
      </c>
      <c r="B745" s="6">
        <v>45506</v>
      </c>
      <c r="C745" s="1">
        <v>202</v>
      </c>
      <c r="D745" s="1">
        <v>302</v>
      </c>
      <c r="E745" s="1">
        <v>101</v>
      </c>
      <c r="F745" s="1">
        <v>8</v>
      </c>
      <c r="G745" s="15">
        <v>480.21600000000007</v>
      </c>
      <c r="H745" s="15">
        <v>3841.7280000000005</v>
      </c>
      <c r="I745" s="15">
        <v>653.09376000000009</v>
      </c>
      <c r="J745" s="1" t="b">
        <v>1</v>
      </c>
      <c r="K745" s="9" t="s">
        <v>432</v>
      </c>
      <c r="L745" s="1">
        <v>2024</v>
      </c>
      <c r="M745" s="1">
        <v>8</v>
      </c>
      <c r="N745" s="1" t="s">
        <v>26</v>
      </c>
      <c r="O745" s="1">
        <v>3</v>
      </c>
      <c r="P745" t="str">
        <f t="shared" si="12"/>
        <v>morning</v>
      </c>
    </row>
    <row r="746" spans="1:16" ht="15.75" customHeight="1" x14ac:dyDescent="0.35">
      <c r="A746" s="1">
        <v>1745</v>
      </c>
      <c r="B746" s="6">
        <v>44945</v>
      </c>
      <c r="C746" s="1">
        <v>202</v>
      </c>
      <c r="D746" s="1">
        <v>304</v>
      </c>
      <c r="E746" s="1">
        <v>104</v>
      </c>
      <c r="F746" s="1">
        <v>6</v>
      </c>
      <c r="G746" s="15">
        <v>384.95600000000002</v>
      </c>
      <c r="H746" s="15">
        <v>2309.7359999999999</v>
      </c>
      <c r="I746" s="15">
        <v>438.84983999999997</v>
      </c>
      <c r="J746" s="1" t="b">
        <v>1</v>
      </c>
      <c r="K746" s="9" t="s">
        <v>604</v>
      </c>
      <c r="L746" s="1">
        <v>2023</v>
      </c>
      <c r="M746" s="1">
        <v>1</v>
      </c>
      <c r="N746" s="1" t="s">
        <v>16</v>
      </c>
      <c r="O746" s="1">
        <v>2</v>
      </c>
      <c r="P746" t="str">
        <f t="shared" si="12"/>
        <v>morning</v>
      </c>
    </row>
    <row r="747" spans="1:16" ht="15.75" customHeight="1" x14ac:dyDescent="0.35">
      <c r="A747" s="1">
        <v>1746</v>
      </c>
      <c r="B747" s="6">
        <v>45516</v>
      </c>
      <c r="C747" s="1">
        <v>201</v>
      </c>
      <c r="D747" s="1">
        <v>303</v>
      </c>
      <c r="E747" s="1">
        <v>105</v>
      </c>
      <c r="F747" s="1">
        <v>3</v>
      </c>
      <c r="G747" s="15">
        <v>312.86200000000002</v>
      </c>
      <c r="H747" s="15">
        <v>938.58600000000001</v>
      </c>
      <c r="I747" s="15">
        <v>197.10306</v>
      </c>
      <c r="J747" s="1" t="b">
        <v>0</v>
      </c>
      <c r="K747" s="9" t="s">
        <v>605</v>
      </c>
      <c r="L747" s="1">
        <v>2024</v>
      </c>
      <c r="M747" s="1">
        <v>8</v>
      </c>
      <c r="N747" s="1" t="s">
        <v>28</v>
      </c>
      <c r="O747" s="1">
        <v>16</v>
      </c>
      <c r="P747" t="str">
        <f t="shared" si="12"/>
        <v>afternoon</v>
      </c>
    </row>
    <row r="748" spans="1:16" ht="15.75" customHeight="1" x14ac:dyDescent="0.35">
      <c r="A748" s="1">
        <v>1747</v>
      </c>
      <c r="B748" s="6">
        <v>45086</v>
      </c>
      <c r="C748" s="1">
        <v>201</v>
      </c>
      <c r="D748" s="1">
        <v>303</v>
      </c>
      <c r="E748" s="1">
        <v>102</v>
      </c>
      <c r="F748" s="1">
        <v>7</v>
      </c>
      <c r="G748" s="15">
        <v>209.68200000000002</v>
      </c>
      <c r="H748" s="15">
        <v>1467.7740000000001</v>
      </c>
      <c r="I748" s="15">
        <v>366.94350000000003</v>
      </c>
      <c r="J748" s="1" t="b">
        <v>0</v>
      </c>
      <c r="K748" s="9" t="s">
        <v>606</v>
      </c>
      <c r="L748" s="1">
        <v>2023</v>
      </c>
      <c r="M748" s="1">
        <v>6</v>
      </c>
      <c r="N748" s="1" t="s">
        <v>26</v>
      </c>
      <c r="O748" s="1">
        <v>4</v>
      </c>
      <c r="P748" t="str">
        <f t="shared" si="12"/>
        <v>morning</v>
      </c>
    </row>
    <row r="749" spans="1:16" ht="15.75" customHeight="1" x14ac:dyDescent="0.35">
      <c r="A749" s="1">
        <v>1748</v>
      </c>
      <c r="B749" s="6">
        <v>45411</v>
      </c>
      <c r="C749" s="1">
        <v>203</v>
      </c>
      <c r="D749" s="1">
        <v>301</v>
      </c>
      <c r="E749" s="1">
        <v>103</v>
      </c>
      <c r="F749" s="1">
        <v>8</v>
      </c>
      <c r="G749" s="15">
        <v>554.90600000000006</v>
      </c>
      <c r="H749" s="15">
        <v>4439.2480000000005</v>
      </c>
      <c r="I749" s="15">
        <v>1331.7744</v>
      </c>
      <c r="J749" s="1" t="b">
        <v>0</v>
      </c>
      <c r="K749" s="9" t="s">
        <v>607</v>
      </c>
      <c r="L749" s="1">
        <v>2024</v>
      </c>
      <c r="M749" s="1">
        <v>4</v>
      </c>
      <c r="N749" s="1" t="s">
        <v>28</v>
      </c>
      <c r="O749" s="1">
        <v>17</v>
      </c>
      <c r="P749" t="str">
        <f t="shared" si="12"/>
        <v>afternoon</v>
      </c>
    </row>
    <row r="750" spans="1:16" ht="15.75" customHeight="1" x14ac:dyDescent="0.35">
      <c r="A750" s="1">
        <v>1749</v>
      </c>
      <c r="B750" s="6">
        <v>45182</v>
      </c>
      <c r="C750" s="1">
        <v>202</v>
      </c>
      <c r="D750" s="1">
        <v>305</v>
      </c>
      <c r="E750" s="1">
        <v>104</v>
      </c>
      <c r="F750" s="1">
        <v>7</v>
      </c>
      <c r="G750" s="15">
        <v>328.02000000000004</v>
      </c>
      <c r="H750" s="15">
        <v>2296.1400000000003</v>
      </c>
      <c r="I750" s="15">
        <v>344.42100000000005</v>
      </c>
      <c r="J750" s="1" t="b">
        <v>0</v>
      </c>
      <c r="K750" s="9" t="s">
        <v>608</v>
      </c>
      <c r="L750" s="1">
        <v>2023</v>
      </c>
      <c r="M750" s="1">
        <v>9</v>
      </c>
      <c r="N750" s="1" t="s">
        <v>18</v>
      </c>
      <c r="O750" s="1">
        <v>14</v>
      </c>
      <c r="P750" t="str">
        <f t="shared" si="12"/>
        <v>afternoon</v>
      </c>
    </row>
    <row r="751" spans="1:16" ht="15.75" customHeight="1" x14ac:dyDescent="0.35">
      <c r="A751" s="1">
        <v>1750</v>
      </c>
      <c r="B751" s="6">
        <v>45427</v>
      </c>
      <c r="C751" s="1">
        <v>205</v>
      </c>
      <c r="D751" s="1">
        <v>301</v>
      </c>
      <c r="E751" s="1">
        <v>103</v>
      </c>
      <c r="F751" s="1">
        <v>10</v>
      </c>
      <c r="G751" s="15">
        <v>91.805999999999997</v>
      </c>
      <c r="H751" s="15">
        <v>918.06</v>
      </c>
      <c r="I751" s="15">
        <v>156.0702</v>
      </c>
      <c r="J751" s="1" t="b">
        <v>0</v>
      </c>
      <c r="K751" s="9" t="s">
        <v>609</v>
      </c>
      <c r="L751" s="1">
        <v>2024</v>
      </c>
      <c r="M751" s="1">
        <v>5</v>
      </c>
      <c r="N751" s="1" t="s">
        <v>18</v>
      </c>
      <c r="O751" s="1">
        <v>4</v>
      </c>
      <c r="P751" t="str">
        <f t="shared" si="12"/>
        <v>morning</v>
      </c>
    </row>
    <row r="752" spans="1:16" ht="15.75" customHeight="1" x14ac:dyDescent="0.35">
      <c r="A752" s="1">
        <v>1751</v>
      </c>
      <c r="B752" s="6">
        <v>44900</v>
      </c>
      <c r="C752" s="1">
        <v>204</v>
      </c>
      <c r="D752" s="1">
        <v>305</v>
      </c>
      <c r="E752" s="1">
        <v>102</v>
      </c>
      <c r="F752" s="1">
        <v>5</v>
      </c>
      <c r="G752" s="15">
        <v>63.998000000000005</v>
      </c>
      <c r="H752" s="15">
        <v>319.99</v>
      </c>
      <c r="I752" s="15">
        <v>60.798100000000005</v>
      </c>
      <c r="J752" s="1" t="b">
        <v>0</v>
      </c>
      <c r="K752" s="9" t="s">
        <v>610</v>
      </c>
      <c r="L752" s="1">
        <v>2022</v>
      </c>
      <c r="M752" s="1">
        <v>12</v>
      </c>
      <c r="N752" s="1" t="s">
        <v>28</v>
      </c>
      <c r="O752" s="1">
        <v>20</v>
      </c>
      <c r="P752" t="str">
        <f t="shared" si="12"/>
        <v>evening</v>
      </c>
    </row>
    <row r="753" spans="1:16" ht="15.75" customHeight="1" x14ac:dyDescent="0.35">
      <c r="A753" s="1">
        <v>1752</v>
      </c>
      <c r="B753" s="6">
        <v>45435</v>
      </c>
      <c r="C753" s="1">
        <v>203</v>
      </c>
      <c r="D753" s="1">
        <v>301</v>
      </c>
      <c r="E753" s="1">
        <v>104</v>
      </c>
      <c r="F753" s="1">
        <v>3</v>
      </c>
      <c r="G753" s="15">
        <v>57.178000000000004</v>
      </c>
      <c r="H753" s="15">
        <v>171.53400000000002</v>
      </c>
      <c r="I753" s="15">
        <v>36.02214</v>
      </c>
      <c r="J753" s="1" t="b">
        <v>0</v>
      </c>
      <c r="K753" s="9" t="s">
        <v>611</v>
      </c>
      <c r="L753" s="1">
        <v>2024</v>
      </c>
      <c r="M753" s="1">
        <v>5</v>
      </c>
      <c r="N753" s="1" t="s">
        <v>16</v>
      </c>
      <c r="O753" s="1">
        <v>14</v>
      </c>
      <c r="P753" t="str">
        <f t="shared" si="12"/>
        <v>afternoon</v>
      </c>
    </row>
    <row r="754" spans="1:16" ht="15.75" customHeight="1" x14ac:dyDescent="0.35">
      <c r="A754" s="1">
        <v>1753</v>
      </c>
      <c r="B754" s="6">
        <v>45019</v>
      </c>
      <c r="C754" s="1">
        <v>204</v>
      </c>
      <c r="D754" s="1">
        <v>304</v>
      </c>
      <c r="E754" s="1">
        <v>103</v>
      </c>
      <c r="F754" s="1">
        <v>3</v>
      </c>
      <c r="G754" s="15">
        <v>438.108</v>
      </c>
      <c r="H754" s="15">
        <v>1314.3240000000001</v>
      </c>
      <c r="I754" s="15">
        <v>328.58100000000002</v>
      </c>
      <c r="J754" s="1" t="b">
        <v>0</v>
      </c>
      <c r="K754" s="9" t="s">
        <v>316</v>
      </c>
      <c r="L754" s="1">
        <v>2023</v>
      </c>
      <c r="M754" s="1">
        <v>4</v>
      </c>
      <c r="N754" s="1" t="s">
        <v>28</v>
      </c>
      <c r="O754" s="1">
        <v>18</v>
      </c>
      <c r="P754" t="str">
        <f t="shared" si="12"/>
        <v>evening</v>
      </c>
    </row>
    <row r="755" spans="1:16" ht="15.75" customHeight="1" x14ac:dyDescent="0.35">
      <c r="A755" s="1">
        <v>1754</v>
      </c>
      <c r="B755" s="6">
        <v>45285</v>
      </c>
      <c r="C755" s="1">
        <v>201</v>
      </c>
      <c r="D755" s="1">
        <v>305</v>
      </c>
      <c r="E755" s="1">
        <v>101</v>
      </c>
      <c r="F755" s="1">
        <v>2</v>
      </c>
      <c r="G755" s="15">
        <v>485.38600000000002</v>
      </c>
      <c r="H755" s="15">
        <v>970.77200000000005</v>
      </c>
      <c r="I755" s="15">
        <v>291.23160000000001</v>
      </c>
      <c r="J755" s="1" t="b">
        <v>1</v>
      </c>
      <c r="K755" s="9" t="s">
        <v>612</v>
      </c>
      <c r="L755" s="1">
        <v>2023</v>
      </c>
      <c r="M755" s="1">
        <v>12</v>
      </c>
      <c r="N755" s="1" t="s">
        <v>28</v>
      </c>
      <c r="O755" s="1">
        <v>17</v>
      </c>
      <c r="P755" t="str">
        <f t="shared" si="12"/>
        <v>afternoon</v>
      </c>
    </row>
    <row r="756" spans="1:16" ht="15.75" customHeight="1" x14ac:dyDescent="0.35">
      <c r="A756" s="1">
        <v>1755</v>
      </c>
      <c r="B756" s="6">
        <v>45100</v>
      </c>
      <c r="C756" s="1">
        <v>202</v>
      </c>
      <c r="D756" s="1">
        <v>304</v>
      </c>
      <c r="E756" s="1">
        <v>102</v>
      </c>
      <c r="F756" s="1">
        <v>1</v>
      </c>
      <c r="G756" s="15">
        <v>476.52000000000004</v>
      </c>
      <c r="H756" s="15">
        <v>476.52000000000004</v>
      </c>
      <c r="I756" s="15">
        <v>71.478000000000009</v>
      </c>
      <c r="J756" s="1" t="b">
        <v>1</v>
      </c>
      <c r="K756" s="9" t="s">
        <v>613</v>
      </c>
      <c r="L756" s="1">
        <v>2023</v>
      </c>
      <c r="M756" s="1">
        <v>6</v>
      </c>
      <c r="N756" s="1" t="s">
        <v>26</v>
      </c>
      <c r="O756" s="1">
        <v>22</v>
      </c>
      <c r="P756" t="str">
        <f t="shared" si="12"/>
        <v>night</v>
      </c>
    </row>
    <row r="757" spans="1:16" ht="15.75" customHeight="1" x14ac:dyDescent="0.35">
      <c r="A757" s="1">
        <v>1756</v>
      </c>
      <c r="B757" s="6">
        <v>44875</v>
      </c>
      <c r="C757" s="1">
        <v>201</v>
      </c>
      <c r="D757" s="1">
        <v>305</v>
      </c>
      <c r="E757" s="1">
        <v>102</v>
      </c>
      <c r="F757" s="1">
        <v>5</v>
      </c>
      <c r="G757" s="15">
        <v>534.51200000000006</v>
      </c>
      <c r="H757" s="15">
        <v>2672.5600000000004</v>
      </c>
      <c r="I757" s="15">
        <v>454.3352000000001</v>
      </c>
      <c r="J757" s="1" t="b">
        <v>0</v>
      </c>
      <c r="K757" s="9" t="s">
        <v>224</v>
      </c>
      <c r="L757" s="1">
        <v>2022</v>
      </c>
      <c r="M757" s="1">
        <v>11</v>
      </c>
      <c r="N757" s="1" t="s">
        <v>16</v>
      </c>
      <c r="O757" s="1">
        <v>14</v>
      </c>
      <c r="P757" t="str">
        <f t="shared" si="12"/>
        <v>afternoon</v>
      </c>
    </row>
    <row r="758" spans="1:16" ht="15.75" customHeight="1" x14ac:dyDescent="0.35">
      <c r="A758" s="1">
        <v>1757</v>
      </c>
      <c r="B758" s="6">
        <v>45173</v>
      </c>
      <c r="C758" s="1">
        <v>201</v>
      </c>
      <c r="D758" s="1">
        <v>302</v>
      </c>
      <c r="E758" s="1">
        <v>105</v>
      </c>
      <c r="F758" s="1">
        <v>8</v>
      </c>
      <c r="G758" s="15">
        <v>255.88200000000003</v>
      </c>
      <c r="H758" s="15">
        <v>2047.0560000000003</v>
      </c>
      <c r="I758" s="15">
        <v>388.94064000000003</v>
      </c>
      <c r="J758" s="1" t="b">
        <v>0</v>
      </c>
      <c r="K758" s="9" t="s">
        <v>614</v>
      </c>
      <c r="L758" s="1">
        <v>2023</v>
      </c>
      <c r="M758" s="1">
        <v>9</v>
      </c>
      <c r="N758" s="1" t="s">
        <v>28</v>
      </c>
      <c r="O758" s="1">
        <v>1</v>
      </c>
      <c r="P758" t="str">
        <f t="shared" si="12"/>
        <v>morning</v>
      </c>
    </row>
    <row r="759" spans="1:16" ht="15.75" customHeight="1" x14ac:dyDescent="0.35">
      <c r="A759" s="1">
        <v>2976</v>
      </c>
      <c r="B759" s="6">
        <v>45573</v>
      </c>
      <c r="C759" s="1">
        <v>202</v>
      </c>
      <c r="D759" s="1">
        <v>304</v>
      </c>
      <c r="E759" s="1">
        <v>102</v>
      </c>
      <c r="F759" s="1">
        <v>9</v>
      </c>
      <c r="G759" s="15">
        <v>332.39800000000002</v>
      </c>
      <c r="H759" s="15">
        <v>2991.5820000000003</v>
      </c>
      <c r="I759" s="15">
        <v>628.2322200000001</v>
      </c>
      <c r="J759" s="1" t="b">
        <v>0</v>
      </c>
      <c r="K759" s="9" t="s">
        <v>758</v>
      </c>
      <c r="L759" s="1">
        <v>2024</v>
      </c>
      <c r="M759" s="1">
        <v>10</v>
      </c>
      <c r="N759" s="1" t="s">
        <v>31</v>
      </c>
      <c r="O759" s="1">
        <v>20</v>
      </c>
      <c r="P759" t="str">
        <f t="shared" si="12"/>
        <v>evening</v>
      </c>
    </row>
    <row r="760" spans="1:16" ht="15.75" customHeight="1" x14ac:dyDescent="0.35">
      <c r="A760" s="1">
        <v>1759</v>
      </c>
      <c r="B760" s="6">
        <v>45540</v>
      </c>
      <c r="C760" s="1">
        <v>201</v>
      </c>
      <c r="D760" s="1">
        <v>303</v>
      </c>
      <c r="E760" s="1">
        <v>104</v>
      </c>
      <c r="F760" s="1">
        <v>6</v>
      </c>
      <c r="G760" s="15">
        <v>48.004000000000005</v>
      </c>
      <c r="H760" s="15">
        <v>288.024</v>
      </c>
      <c r="I760" s="15">
        <v>72.006</v>
      </c>
      <c r="J760" s="1" t="b">
        <v>0</v>
      </c>
      <c r="K760" s="9" t="s">
        <v>615</v>
      </c>
      <c r="L760" s="1">
        <v>2024</v>
      </c>
      <c r="M760" s="1">
        <v>9</v>
      </c>
      <c r="N760" s="1" t="s">
        <v>16</v>
      </c>
      <c r="O760" s="1">
        <v>9</v>
      </c>
      <c r="P760" t="str">
        <f t="shared" si="12"/>
        <v>morning</v>
      </c>
    </row>
    <row r="761" spans="1:16" ht="15.75" customHeight="1" x14ac:dyDescent="0.35">
      <c r="A761" s="1">
        <v>1760</v>
      </c>
      <c r="B761" s="6">
        <v>45473</v>
      </c>
      <c r="C761" s="1">
        <v>202</v>
      </c>
      <c r="D761" s="1">
        <v>301</v>
      </c>
      <c r="E761" s="1">
        <v>102</v>
      </c>
      <c r="F761" s="1">
        <v>1</v>
      </c>
      <c r="G761" s="15">
        <v>329.97800000000007</v>
      </c>
      <c r="H761" s="15">
        <v>329.97800000000007</v>
      </c>
      <c r="I761" s="15">
        <v>98.993400000000022</v>
      </c>
      <c r="J761" s="1" t="b">
        <v>0</v>
      </c>
      <c r="K761" s="9" t="s">
        <v>616</v>
      </c>
      <c r="L761" s="1">
        <v>2024</v>
      </c>
      <c r="M761" s="1">
        <v>6</v>
      </c>
      <c r="N761" s="1" t="s">
        <v>20</v>
      </c>
      <c r="O761" s="1">
        <v>8</v>
      </c>
      <c r="P761" t="str">
        <f t="shared" si="12"/>
        <v>morning</v>
      </c>
    </row>
    <row r="762" spans="1:16" ht="15.75" customHeight="1" x14ac:dyDescent="0.35">
      <c r="A762" s="1">
        <v>1761</v>
      </c>
      <c r="B762" s="6">
        <v>44940</v>
      </c>
      <c r="C762" s="1">
        <v>204</v>
      </c>
      <c r="D762" s="1">
        <v>303</v>
      </c>
      <c r="E762" s="1">
        <v>101</v>
      </c>
      <c r="F762" s="1">
        <v>8</v>
      </c>
      <c r="G762" s="15">
        <v>210.36400000000003</v>
      </c>
      <c r="H762" s="15">
        <v>1682.9120000000003</v>
      </c>
      <c r="I762" s="15">
        <v>252.43680000000003</v>
      </c>
      <c r="J762" s="1" t="b">
        <v>0</v>
      </c>
      <c r="K762" s="9" t="s">
        <v>202</v>
      </c>
      <c r="L762" s="1">
        <v>2023</v>
      </c>
      <c r="M762" s="1">
        <v>1</v>
      </c>
      <c r="N762" s="1" t="s">
        <v>22</v>
      </c>
      <c r="O762" s="1">
        <v>6</v>
      </c>
      <c r="P762" t="str">
        <f t="shared" si="12"/>
        <v>morning</v>
      </c>
    </row>
    <row r="763" spans="1:16" ht="15.75" customHeight="1" x14ac:dyDescent="0.35">
      <c r="A763" s="1">
        <v>1762</v>
      </c>
      <c r="B763" s="6">
        <v>45240</v>
      </c>
      <c r="C763" s="1">
        <v>205</v>
      </c>
      <c r="D763" s="1">
        <v>303</v>
      </c>
      <c r="E763" s="1">
        <v>104</v>
      </c>
      <c r="F763" s="1">
        <v>3</v>
      </c>
      <c r="G763" s="15">
        <v>291.83000000000004</v>
      </c>
      <c r="H763" s="15">
        <v>875.49000000000012</v>
      </c>
      <c r="I763" s="15">
        <v>148.83330000000004</v>
      </c>
      <c r="J763" s="1" t="b">
        <v>0</v>
      </c>
      <c r="K763" s="9" t="s">
        <v>617</v>
      </c>
      <c r="L763" s="1">
        <v>2023</v>
      </c>
      <c r="M763" s="1">
        <v>11</v>
      </c>
      <c r="N763" s="1" t="s">
        <v>26</v>
      </c>
      <c r="O763" s="1">
        <v>20</v>
      </c>
      <c r="P763" t="str">
        <f t="shared" si="12"/>
        <v>evening</v>
      </c>
    </row>
    <row r="764" spans="1:16" ht="15.75" customHeight="1" x14ac:dyDescent="0.35">
      <c r="A764" s="1">
        <v>1763</v>
      </c>
      <c r="B764" s="6">
        <v>45308</v>
      </c>
      <c r="C764" s="1">
        <v>204</v>
      </c>
      <c r="D764" s="1">
        <v>302</v>
      </c>
      <c r="E764" s="1">
        <v>101</v>
      </c>
      <c r="F764" s="1">
        <v>7</v>
      </c>
      <c r="G764" s="15">
        <v>264.26400000000001</v>
      </c>
      <c r="H764" s="15">
        <v>1849.848</v>
      </c>
      <c r="I764" s="15">
        <v>351.47111999999998</v>
      </c>
      <c r="J764" s="1" t="b">
        <v>0</v>
      </c>
      <c r="K764" s="9" t="s">
        <v>618</v>
      </c>
      <c r="L764" s="1">
        <v>2024</v>
      </c>
      <c r="M764" s="1">
        <v>1</v>
      </c>
      <c r="N764" s="1" t="s">
        <v>18</v>
      </c>
      <c r="O764" s="1">
        <v>22</v>
      </c>
      <c r="P764" t="str">
        <f t="shared" si="12"/>
        <v>night</v>
      </c>
    </row>
    <row r="765" spans="1:16" ht="15.75" customHeight="1" x14ac:dyDescent="0.35">
      <c r="A765" s="1">
        <v>1764</v>
      </c>
      <c r="B765" s="6">
        <v>45450</v>
      </c>
      <c r="C765" s="1">
        <v>204</v>
      </c>
      <c r="D765" s="1">
        <v>305</v>
      </c>
      <c r="E765" s="1">
        <v>102</v>
      </c>
      <c r="F765" s="1">
        <v>3</v>
      </c>
      <c r="G765" s="15">
        <v>321.46400000000006</v>
      </c>
      <c r="H765" s="15">
        <v>964.39200000000017</v>
      </c>
      <c r="I765" s="15">
        <v>202.52232000000004</v>
      </c>
      <c r="J765" s="1" t="b">
        <v>0</v>
      </c>
      <c r="K765" s="9" t="s">
        <v>619</v>
      </c>
      <c r="L765" s="1">
        <v>2024</v>
      </c>
      <c r="M765" s="1">
        <v>6</v>
      </c>
      <c r="N765" s="1" t="s">
        <v>26</v>
      </c>
      <c r="O765" s="1">
        <v>15</v>
      </c>
      <c r="P765" t="str">
        <f t="shared" si="12"/>
        <v>afternoon</v>
      </c>
    </row>
    <row r="766" spans="1:16" ht="15.75" customHeight="1" x14ac:dyDescent="0.35">
      <c r="A766" s="1">
        <v>1765</v>
      </c>
      <c r="B766" s="6">
        <v>45325</v>
      </c>
      <c r="C766" s="1">
        <v>204</v>
      </c>
      <c r="D766" s="1">
        <v>304</v>
      </c>
      <c r="E766" s="1">
        <v>101</v>
      </c>
      <c r="F766" s="1">
        <v>3</v>
      </c>
      <c r="G766" s="15">
        <v>413.18200000000002</v>
      </c>
      <c r="H766" s="15">
        <v>1239.546</v>
      </c>
      <c r="I766" s="15">
        <v>309.88650000000001</v>
      </c>
      <c r="J766" s="1" t="b">
        <v>0</v>
      </c>
      <c r="K766" s="9" t="s">
        <v>620</v>
      </c>
      <c r="L766" s="1">
        <v>2024</v>
      </c>
      <c r="M766" s="1">
        <v>2</v>
      </c>
      <c r="N766" s="1" t="s">
        <v>22</v>
      </c>
      <c r="O766" s="1">
        <v>20</v>
      </c>
      <c r="P766" t="str">
        <f t="shared" si="12"/>
        <v>evening</v>
      </c>
    </row>
    <row r="767" spans="1:16" ht="15.75" customHeight="1" x14ac:dyDescent="0.35">
      <c r="A767" s="1">
        <v>1766</v>
      </c>
      <c r="B767" s="6">
        <v>45351</v>
      </c>
      <c r="C767" s="1">
        <v>202</v>
      </c>
      <c r="D767" s="1">
        <v>303</v>
      </c>
      <c r="E767" s="1">
        <v>105</v>
      </c>
      <c r="F767" s="1">
        <v>3</v>
      </c>
      <c r="G767" s="15">
        <v>335.01600000000002</v>
      </c>
      <c r="H767" s="15">
        <v>1005.048</v>
      </c>
      <c r="I767" s="15">
        <v>301.51439999999997</v>
      </c>
      <c r="J767" s="1" t="b">
        <v>0</v>
      </c>
      <c r="K767" s="9" t="s">
        <v>557</v>
      </c>
      <c r="L767" s="1">
        <v>2024</v>
      </c>
      <c r="M767" s="1">
        <v>2</v>
      </c>
      <c r="N767" s="1" t="s">
        <v>16</v>
      </c>
      <c r="O767" s="1">
        <v>19</v>
      </c>
      <c r="P767" t="str">
        <f t="shared" si="12"/>
        <v>evening</v>
      </c>
    </row>
    <row r="768" spans="1:16" ht="15.75" customHeight="1" x14ac:dyDescent="0.35">
      <c r="A768" s="1">
        <v>1767</v>
      </c>
      <c r="B768" s="6">
        <v>45441</v>
      </c>
      <c r="C768" s="1">
        <v>205</v>
      </c>
      <c r="D768" s="1">
        <v>304</v>
      </c>
      <c r="E768" s="1">
        <v>101</v>
      </c>
      <c r="F768" s="1">
        <v>8</v>
      </c>
      <c r="G768" s="15">
        <v>606.47400000000005</v>
      </c>
      <c r="H768" s="15">
        <v>4851.7920000000004</v>
      </c>
      <c r="I768" s="15">
        <v>727.76880000000006</v>
      </c>
      <c r="J768" s="1" t="b">
        <v>0</v>
      </c>
      <c r="K768" s="9" t="s">
        <v>621</v>
      </c>
      <c r="L768" s="1">
        <v>2024</v>
      </c>
      <c r="M768" s="1">
        <v>5</v>
      </c>
      <c r="N768" s="1" t="s">
        <v>18</v>
      </c>
      <c r="O768" s="1">
        <v>6</v>
      </c>
      <c r="P768" t="str">
        <f t="shared" si="12"/>
        <v>morning</v>
      </c>
    </row>
    <row r="769" spans="1:16" ht="15.75" customHeight="1" x14ac:dyDescent="0.35">
      <c r="A769" s="1">
        <v>1768</v>
      </c>
      <c r="B769" s="6">
        <v>45347</v>
      </c>
      <c r="C769" s="1">
        <v>201</v>
      </c>
      <c r="D769" s="1">
        <v>301</v>
      </c>
      <c r="E769" s="1">
        <v>105</v>
      </c>
      <c r="F769" s="1">
        <v>5</v>
      </c>
      <c r="G769" s="15">
        <v>155.18800000000002</v>
      </c>
      <c r="H769" s="15">
        <v>775.94</v>
      </c>
      <c r="I769" s="15">
        <v>131.90980000000002</v>
      </c>
      <c r="J769" s="1" t="b">
        <v>0</v>
      </c>
      <c r="K769" s="9" t="s">
        <v>367</v>
      </c>
      <c r="L769" s="1">
        <v>2024</v>
      </c>
      <c r="M769" s="1">
        <v>2</v>
      </c>
      <c r="N769" s="1" t="s">
        <v>20</v>
      </c>
      <c r="O769" s="1">
        <v>22</v>
      </c>
      <c r="P769" t="str">
        <f t="shared" si="12"/>
        <v>night</v>
      </c>
    </row>
    <row r="770" spans="1:16" ht="15.75" customHeight="1" x14ac:dyDescent="0.35">
      <c r="A770" s="1">
        <v>1769</v>
      </c>
      <c r="B770" s="6">
        <v>45346</v>
      </c>
      <c r="C770" s="1">
        <v>205</v>
      </c>
      <c r="D770" s="1">
        <v>305</v>
      </c>
      <c r="E770" s="1">
        <v>102</v>
      </c>
      <c r="F770" s="1">
        <v>4</v>
      </c>
      <c r="G770" s="15">
        <v>583.39600000000007</v>
      </c>
      <c r="H770" s="15">
        <v>2333.5840000000003</v>
      </c>
      <c r="I770" s="15">
        <v>443.38096000000007</v>
      </c>
      <c r="J770" s="1" t="b">
        <v>0</v>
      </c>
      <c r="K770" s="9" t="s">
        <v>460</v>
      </c>
      <c r="L770" s="1">
        <v>2024</v>
      </c>
      <c r="M770" s="1">
        <v>2</v>
      </c>
      <c r="N770" s="1" t="s">
        <v>22</v>
      </c>
      <c r="O770" s="1">
        <v>7</v>
      </c>
      <c r="P770" t="str">
        <f t="shared" si="12"/>
        <v>morning</v>
      </c>
    </row>
    <row r="771" spans="1:16" ht="15.75" customHeight="1" x14ac:dyDescent="0.35">
      <c r="A771" s="1">
        <v>1770</v>
      </c>
      <c r="B771" s="6">
        <v>44903</v>
      </c>
      <c r="C771" s="1">
        <v>203</v>
      </c>
      <c r="D771" s="1">
        <v>303</v>
      </c>
      <c r="E771" s="1">
        <v>104</v>
      </c>
      <c r="F771" s="1">
        <v>2</v>
      </c>
      <c r="G771" s="15">
        <v>616.19799999999998</v>
      </c>
      <c r="H771" s="15">
        <v>1232.396</v>
      </c>
      <c r="I771" s="15">
        <v>258.80315999999999</v>
      </c>
      <c r="J771" s="1" t="b">
        <v>0</v>
      </c>
      <c r="K771" s="9" t="s">
        <v>71</v>
      </c>
      <c r="L771" s="1">
        <v>2022</v>
      </c>
      <c r="M771" s="1">
        <v>12</v>
      </c>
      <c r="N771" s="1" t="s">
        <v>16</v>
      </c>
      <c r="O771" s="1">
        <v>23</v>
      </c>
      <c r="P771" t="str">
        <f t="shared" si="12"/>
        <v>night</v>
      </c>
    </row>
    <row r="772" spans="1:16" ht="15.75" customHeight="1" x14ac:dyDescent="0.35">
      <c r="A772" s="1">
        <v>1771</v>
      </c>
      <c r="B772" s="6">
        <v>45134</v>
      </c>
      <c r="C772" s="1">
        <v>205</v>
      </c>
      <c r="D772" s="1">
        <v>301</v>
      </c>
      <c r="E772" s="1">
        <v>103</v>
      </c>
      <c r="F772" s="1">
        <v>1</v>
      </c>
      <c r="G772" s="15">
        <v>658.63600000000008</v>
      </c>
      <c r="H772" s="15">
        <v>658.63600000000008</v>
      </c>
      <c r="I772" s="15">
        <v>164.65900000000002</v>
      </c>
      <c r="J772" s="1" t="b">
        <v>0</v>
      </c>
      <c r="K772" s="9" t="s">
        <v>33</v>
      </c>
      <c r="L772" s="1">
        <v>2023</v>
      </c>
      <c r="M772" s="1">
        <v>7</v>
      </c>
      <c r="N772" s="1" t="s">
        <v>16</v>
      </c>
      <c r="O772" s="1">
        <v>7</v>
      </c>
      <c r="P772" t="str">
        <f t="shared" si="12"/>
        <v>morning</v>
      </c>
    </row>
    <row r="773" spans="1:16" ht="15.75" customHeight="1" x14ac:dyDescent="0.35">
      <c r="A773" s="1">
        <v>1772</v>
      </c>
      <c r="B773" s="6">
        <v>45376</v>
      </c>
      <c r="C773" s="1">
        <v>202</v>
      </c>
      <c r="D773" s="1">
        <v>305</v>
      </c>
      <c r="E773" s="1">
        <v>103</v>
      </c>
      <c r="F773" s="1">
        <v>2</v>
      </c>
      <c r="G773" s="15">
        <v>213.79600000000002</v>
      </c>
      <c r="H773" s="15">
        <v>427.59200000000004</v>
      </c>
      <c r="I773" s="15">
        <v>128.27760000000001</v>
      </c>
      <c r="J773" s="1" t="b">
        <v>1</v>
      </c>
      <c r="K773" s="9" t="s">
        <v>263</v>
      </c>
      <c r="L773" s="1">
        <v>2024</v>
      </c>
      <c r="M773" s="1">
        <v>3</v>
      </c>
      <c r="N773" s="1" t="s">
        <v>28</v>
      </c>
      <c r="O773" s="1">
        <v>17</v>
      </c>
      <c r="P773" t="str">
        <f t="shared" si="12"/>
        <v>afternoon</v>
      </c>
    </row>
    <row r="774" spans="1:16" ht="15.75" customHeight="1" x14ac:dyDescent="0.35">
      <c r="A774" s="1">
        <v>1773</v>
      </c>
      <c r="B774" s="6">
        <v>44968</v>
      </c>
      <c r="C774" s="1">
        <v>205</v>
      </c>
      <c r="D774" s="1">
        <v>301</v>
      </c>
      <c r="E774" s="1">
        <v>105</v>
      </c>
      <c r="F774" s="1">
        <v>6</v>
      </c>
      <c r="G774" s="15">
        <v>148.91800000000001</v>
      </c>
      <c r="H774" s="15">
        <v>893.50800000000004</v>
      </c>
      <c r="I774" s="15">
        <v>134.02619999999999</v>
      </c>
      <c r="J774" s="1" t="b">
        <v>1</v>
      </c>
      <c r="K774" s="9" t="s">
        <v>445</v>
      </c>
      <c r="L774" s="1">
        <v>2023</v>
      </c>
      <c r="M774" s="1">
        <v>2</v>
      </c>
      <c r="N774" s="1" t="s">
        <v>22</v>
      </c>
      <c r="O774" s="1">
        <v>22</v>
      </c>
      <c r="P774" t="str">
        <f t="shared" si="12"/>
        <v>night</v>
      </c>
    </row>
    <row r="775" spans="1:16" ht="15.75" customHeight="1" x14ac:dyDescent="0.35">
      <c r="A775" s="1">
        <v>1774</v>
      </c>
      <c r="B775" s="6">
        <v>45492</v>
      </c>
      <c r="C775" s="1">
        <v>203</v>
      </c>
      <c r="D775" s="1">
        <v>301</v>
      </c>
      <c r="E775" s="1">
        <v>102</v>
      </c>
      <c r="F775" s="1">
        <v>8</v>
      </c>
      <c r="G775" s="15">
        <v>447.65600000000001</v>
      </c>
      <c r="H775" s="15">
        <v>3581.248</v>
      </c>
      <c r="I775" s="15">
        <v>608.81216000000006</v>
      </c>
      <c r="J775" s="1" t="b">
        <v>0</v>
      </c>
      <c r="K775" s="9" t="s">
        <v>622</v>
      </c>
      <c r="L775" s="1">
        <v>2024</v>
      </c>
      <c r="M775" s="1">
        <v>7</v>
      </c>
      <c r="N775" s="1" t="s">
        <v>26</v>
      </c>
      <c r="O775" s="1">
        <v>6</v>
      </c>
      <c r="P775" t="str">
        <f t="shared" si="12"/>
        <v>morning</v>
      </c>
    </row>
    <row r="776" spans="1:16" ht="15.75" customHeight="1" x14ac:dyDescent="0.35">
      <c r="A776" s="1">
        <v>1775</v>
      </c>
      <c r="B776" s="6">
        <v>45077</v>
      </c>
      <c r="C776" s="1">
        <v>201</v>
      </c>
      <c r="D776" s="1">
        <v>302</v>
      </c>
      <c r="E776" s="1">
        <v>101</v>
      </c>
      <c r="F776" s="1">
        <v>10</v>
      </c>
      <c r="G776" s="15">
        <v>173.86600000000001</v>
      </c>
      <c r="H776" s="15">
        <v>1738.66</v>
      </c>
      <c r="I776" s="15">
        <v>330.34540000000004</v>
      </c>
      <c r="J776" s="1" t="b">
        <v>0</v>
      </c>
      <c r="K776" s="9" t="s">
        <v>38</v>
      </c>
      <c r="L776" s="1">
        <v>2023</v>
      </c>
      <c r="M776" s="1">
        <v>5</v>
      </c>
      <c r="N776" s="1" t="s">
        <v>18</v>
      </c>
      <c r="O776" s="1">
        <v>13</v>
      </c>
      <c r="P776" t="str">
        <f t="shared" si="12"/>
        <v>afternoon</v>
      </c>
    </row>
    <row r="777" spans="1:16" ht="15.75" customHeight="1" x14ac:dyDescent="0.35">
      <c r="A777" s="1">
        <v>1776</v>
      </c>
      <c r="B777" s="6">
        <v>45101</v>
      </c>
      <c r="C777" s="1">
        <v>205</v>
      </c>
      <c r="D777" s="1">
        <v>305</v>
      </c>
      <c r="E777" s="1">
        <v>101</v>
      </c>
      <c r="F777" s="1">
        <v>8</v>
      </c>
      <c r="G777" s="15">
        <v>96.03</v>
      </c>
      <c r="H777" s="15">
        <v>768.24</v>
      </c>
      <c r="I777" s="15">
        <v>161.3304</v>
      </c>
      <c r="J777" s="1" t="b">
        <v>1</v>
      </c>
      <c r="K777" s="9" t="s">
        <v>623</v>
      </c>
      <c r="L777" s="1">
        <v>2023</v>
      </c>
      <c r="M777" s="1">
        <v>6</v>
      </c>
      <c r="N777" s="1" t="s">
        <v>22</v>
      </c>
      <c r="O777" s="1">
        <v>1</v>
      </c>
      <c r="P777" t="str">
        <f t="shared" si="12"/>
        <v>morning</v>
      </c>
    </row>
    <row r="778" spans="1:16" ht="15.75" customHeight="1" x14ac:dyDescent="0.35">
      <c r="A778" s="1">
        <v>1777</v>
      </c>
      <c r="B778" s="6">
        <v>45452</v>
      </c>
      <c r="C778" s="1">
        <v>205</v>
      </c>
      <c r="D778" s="1">
        <v>302</v>
      </c>
      <c r="E778" s="1">
        <v>105</v>
      </c>
      <c r="F778" s="1">
        <v>1</v>
      </c>
      <c r="G778" s="15">
        <v>465.14600000000007</v>
      </c>
      <c r="H778" s="15">
        <v>465.14600000000007</v>
      </c>
      <c r="I778" s="15">
        <v>116.28650000000002</v>
      </c>
      <c r="J778" s="1" t="b">
        <v>0</v>
      </c>
      <c r="K778" s="9" t="s">
        <v>624</v>
      </c>
      <c r="L778" s="1">
        <v>2024</v>
      </c>
      <c r="M778" s="1">
        <v>6</v>
      </c>
      <c r="N778" s="1" t="s">
        <v>20</v>
      </c>
      <c r="O778" s="1">
        <v>17</v>
      </c>
      <c r="P778" t="str">
        <f t="shared" si="12"/>
        <v>afternoon</v>
      </c>
    </row>
    <row r="779" spans="1:16" ht="15.75" customHeight="1" x14ac:dyDescent="0.35">
      <c r="A779" s="1">
        <v>1778</v>
      </c>
      <c r="B779" s="6">
        <v>45505</v>
      </c>
      <c r="C779" s="1">
        <v>205</v>
      </c>
      <c r="D779" s="1">
        <v>305</v>
      </c>
      <c r="E779" s="1">
        <v>103</v>
      </c>
      <c r="F779" s="1">
        <v>1</v>
      </c>
      <c r="G779" s="15">
        <v>507.80400000000003</v>
      </c>
      <c r="H779" s="15">
        <v>507.80400000000003</v>
      </c>
      <c r="I779" s="15">
        <v>152.34120000000001</v>
      </c>
      <c r="J779" s="1" t="b">
        <v>0</v>
      </c>
      <c r="K779" s="9" t="s">
        <v>625</v>
      </c>
      <c r="L779" s="1">
        <v>2024</v>
      </c>
      <c r="M779" s="1">
        <v>8</v>
      </c>
      <c r="N779" s="1" t="s">
        <v>16</v>
      </c>
      <c r="O779" s="1">
        <v>6</v>
      </c>
      <c r="P779" t="str">
        <f t="shared" ref="P779:P842" si="13">IF(O779 &lt; 12, "morning", IF(O779 &lt; 18, "afternoon", IF(O779 &lt; 21, "evening", "night")))</f>
        <v>morning</v>
      </c>
    </row>
    <row r="780" spans="1:16" ht="15.75" customHeight="1" x14ac:dyDescent="0.35">
      <c r="A780" s="1">
        <v>1779</v>
      </c>
      <c r="B780" s="6">
        <v>45316</v>
      </c>
      <c r="C780" s="1">
        <v>203</v>
      </c>
      <c r="D780" s="1">
        <v>303</v>
      </c>
      <c r="E780" s="1">
        <v>101</v>
      </c>
      <c r="F780" s="1">
        <v>8</v>
      </c>
      <c r="G780" s="15">
        <v>476.608</v>
      </c>
      <c r="H780" s="15">
        <v>3812.864</v>
      </c>
      <c r="I780" s="15">
        <v>571.92959999999994</v>
      </c>
      <c r="J780" s="1" t="b">
        <v>0</v>
      </c>
      <c r="K780" s="9" t="s">
        <v>626</v>
      </c>
      <c r="L780" s="1">
        <v>2024</v>
      </c>
      <c r="M780" s="1">
        <v>1</v>
      </c>
      <c r="N780" s="1" t="s">
        <v>16</v>
      </c>
      <c r="O780" s="1">
        <v>20</v>
      </c>
      <c r="P780" t="str">
        <f t="shared" si="13"/>
        <v>evening</v>
      </c>
    </row>
    <row r="781" spans="1:16" ht="15.75" customHeight="1" x14ac:dyDescent="0.35">
      <c r="A781" s="1">
        <v>1780</v>
      </c>
      <c r="B781" s="6">
        <v>45067</v>
      </c>
      <c r="C781" s="1">
        <v>203</v>
      </c>
      <c r="D781" s="1">
        <v>301</v>
      </c>
      <c r="E781" s="1">
        <v>101</v>
      </c>
      <c r="F781" s="1">
        <v>5</v>
      </c>
      <c r="G781" s="15">
        <v>296.71400000000006</v>
      </c>
      <c r="H781" s="15">
        <v>1483.5700000000002</v>
      </c>
      <c r="I781" s="15">
        <v>252.20690000000005</v>
      </c>
      <c r="J781" s="1" t="b">
        <v>0</v>
      </c>
      <c r="K781" s="9" t="s">
        <v>460</v>
      </c>
      <c r="L781" s="1">
        <v>2023</v>
      </c>
      <c r="M781" s="1">
        <v>5</v>
      </c>
      <c r="N781" s="1" t="s">
        <v>20</v>
      </c>
      <c r="O781" s="1">
        <v>7</v>
      </c>
      <c r="P781" t="str">
        <f t="shared" si="13"/>
        <v>morning</v>
      </c>
    </row>
    <row r="782" spans="1:16" ht="15.75" customHeight="1" x14ac:dyDescent="0.35">
      <c r="A782" s="1">
        <v>1781</v>
      </c>
      <c r="B782" s="6">
        <v>45096</v>
      </c>
      <c r="C782" s="1">
        <v>202</v>
      </c>
      <c r="D782" s="1">
        <v>305</v>
      </c>
      <c r="E782" s="1">
        <v>103</v>
      </c>
      <c r="F782" s="1">
        <v>4</v>
      </c>
      <c r="G782" s="15">
        <v>591.42600000000004</v>
      </c>
      <c r="H782" s="15">
        <v>2365.7040000000002</v>
      </c>
      <c r="I782" s="15">
        <v>449.48376000000002</v>
      </c>
      <c r="J782" s="1" t="b">
        <v>0</v>
      </c>
      <c r="K782" s="9" t="s">
        <v>70</v>
      </c>
      <c r="L782" s="1">
        <v>2023</v>
      </c>
      <c r="M782" s="1">
        <v>6</v>
      </c>
      <c r="N782" s="1" t="s">
        <v>28</v>
      </c>
      <c r="O782" s="1">
        <v>7</v>
      </c>
      <c r="P782" t="str">
        <f t="shared" si="13"/>
        <v>morning</v>
      </c>
    </row>
    <row r="783" spans="1:16" ht="15.75" customHeight="1" x14ac:dyDescent="0.35">
      <c r="A783" s="1">
        <v>1782</v>
      </c>
      <c r="B783" s="6">
        <v>45332</v>
      </c>
      <c r="C783" s="1">
        <v>203</v>
      </c>
      <c r="D783" s="1">
        <v>305</v>
      </c>
      <c r="E783" s="1">
        <v>105</v>
      </c>
      <c r="F783" s="1">
        <v>4</v>
      </c>
      <c r="G783" s="15">
        <v>177.27600000000001</v>
      </c>
      <c r="H783" s="15">
        <v>709.10400000000004</v>
      </c>
      <c r="I783" s="15">
        <v>148.91184000000001</v>
      </c>
      <c r="J783" s="1" t="b">
        <v>0</v>
      </c>
      <c r="K783" s="9" t="s">
        <v>627</v>
      </c>
      <c r="L783" s="1">
        <v>2024</v>
      </c>
      <c r="M783" s="1">
        <v>2</v>
      </c>
      <c r="N783" s="1" t="s">
        <v>22</v>
      </c>
      <c r="O783" s="1">
        <v>1</v>
      </c>
      <c r="P783" t="str">
        <f t="shared" si="13"/>
        <v>morning</v>
      </c>
    </row>
    <row r="784" spans="1:16" ht="15.75" customHeight="1" x14ac:dyDescent="0.35">
      <c r="A784" s="1">
        <v>1783</v>
      </c>
      <c r="B784" s="6">
        <v>45122</v>
      </c>
      <c r="C784" s="1">
        <v>204</v>
      </c>
      <c r="D784" s="1">
        <v>304</v>
      </c>
      <c r="E784" s="1">
        <v>103</v>
      </c>
      <c r="F784" s="1">
        <v>5</v>
      </c>
      <c r="G784" s="15">
        <v>128.37</v>
      </c>
      <c r="H784" s="15">
        <v>641.85</v>
      </c>
      <c r="I784" s="15">
        <v>160.46250000000001</v>
      </c>
      <c r="J784" s="1" t="b">
        <v>1</v>
      </c>
      <c r="K784" s="9" t="s">
        <v>628</v>
      </c>
      <c r="L784" s="1">
        <v>2023</v>
      </c>
      <c r="M784" s="1">
        <v>7</v>
      </c>
      <c r="N784" s="1" t="s">
        <v>22</v>
      </c>
      <c r="O784" s="1">
        <v>15</v>
      </c>
      <c r="P784" t="str">
        <f t="shared" si="13"/>
        <v>afternoon</v>
      </c>
    </row>
    <row r="785" spans="1:16" ht="15.75" customHeight="1" x14ac:dyDescent="0.35">
      <c r="A785" s="1">
        <v>1784</v>
      </c>
      <c r="B785" s="6">
        <v>45377</v>
      </c>
      <c r="C785" s="1">
        <v>204</v>
      </c>
      <c r="D785" s="1">
        <v>305</v>
      </c>
      <c r="E785" s="1">
        <v>101</v>
      </c>
      <c r="F785" s="1">
        <v>6</v>
      </c>
      <c r="G785" s="15">
        <v>107.426</v>
      </c>
      <c r="H785" s="15">
        <v>644.55600000000004</v>
      </c>
      <c r="I785" s="15">
        <v>193.36680000000001</v>
      </c>
      <c r="J785" s="1" t="b">
        <v>0</v>
      </c>
      <c r="K785" s="9" t="s">
        <v>629</v>
      </c>
      <c r="L785" s="1">
        <v>2024</v>
      </c>
      <c r="M785" s="1">
        <v>3</v>
      </c>
      <c r="N785" s="1" t="s">
        <v>31</v>
      </c>
      <c r="O785" s="1">
        <v>8</v>
      </c>
      <c r="P785" t="str">
        <f t="shared" si="13"/>
        <v>morning</v>
      </c>
    </row>
    <row r="786" spans="1:16" ht="15.75" customHeight="1" x14ac:dyDescent="0.35">
      <c r="A786" s="1">
        <v>1785</v>
      </c>
      <c r="B786" s="6">
        <v>44925</v>
      </c>
      <c r="C786" s="1">
        <v>203</v>
      </c>
      <c r="D786" s="1">
        <v>302</v>
      </c>
      <c r="E786" s="1">
        <v>103</v>
      </c>
      <c r="F786" s="1">
        <v>4</v>
      </c>
      <c r="G786" s="15">
        <v>227.10600000000002</v>
      </c>
      <c r="H786" s="15">
        <v>908.42400000000009</v>
      </c>
      <c r="I786" s="15">
        <v>136.2636</v>
      </c>
      <c r="J786" s="1" t="b">
        <v>1</v>
      </c>
      <c r="K786" s="9" t="s">
        <v>630</v>
      </c>
      <c r="L786" s="1">
        <v>2022</v>
      </c>
      <c r="M786" s="1">
        <v>12</v>
      </c>
      <c r="N786" s="1" t="s">
        <v>26</v>
      </c>
      <c r="O786" s="1">
        <v>15</v>
      </c>
      <c r="P786" t="str">
        <f t="shared" si="13"/>
        <v>afternoon</v>
      </c>
    </row>
    <row r="787" spans="1:16" ht="15.75" customHeight="1" x14ac:dyDescent="0.35">
      <c r="A787" s="1">
        <v>1786</v>
      </c>
      <c r="B787" s="6">
        <v>45470</v>
      </c>
      <c r="C787" s="1">
        <v>203</v>
      </c>
      <c r="D787" s="1">
        <v>303</v>
      </c>
      <c r="E787" s="1">
        <v>104</v>
      </c>
      <c r="F787" s="1">
        <v>7</v>
      </c>
      <c r="G787" s="15">
        <v>331.89200000000005</v>
      </c>
      <c r="H787" s="15">
        <v>2323.2440000000006</v>
      </c>
      <c r="I787" s="15">
        <v>394.95148000000012</v>
      </c>
      <c r="J787" s="1" t="b">
        <v>0</v>
      </c>
      <c r="K787" s="9" t="s">
        <v>297</v>
      </c>
      <c r="L787" s="1">
        <v>2024</v>
      </c>
      <c r="M787" s="1">
        <v>6</v>
      </c>
      <c r="N787" s="1" t="s">
        <v>16</v>
      </c>
      <c r="O787" s="1">
        <v>6</v>
      </c>
      <c r="P787" t="str">
        <f t="shared" si="13"/>
        <v>morning</v>
      </c>
    </row>
    <row r="788" spans="1:16" ht="15.75" customHeight="1" x14ac:dyDescent="0.35">
      <c r="A788" s="1">
        <v>1787</v>
      </c>
      <c r="B788" s="6">
        <v>45563</v>
      </c>
      <c r="C788" s="1">
        <v>201</v>
      </c>
      <c r="D788" s="1">
        <v>301</v>
      </c>
      <c r="E788" s="1">
        <v>104</v>
      </c>
      <c r="F788" s="1">
        <v>10</v>
      </c>
      <c r="G788" s="15">
        <v>127.88600000000001</v>
      </c>
      <c r="H788" s="15">
        <v>1278.8600000000001</v>
      </c>
      <c r="I788" s="15">
        <v>242.98340000000002</v>
      </c>
      <c r="J788" s="1" t="b">
        <v>0</v>
      </c>
      <c r="K788" s="9" t="s">
        <v>579</v>
      </c>
      <c r="L788" s="1">
        <v>2024</v>
      </c>
      <c r="M788" s="1">
        <v>9</v>
      </c>
      <c r="N788" s="1" t="s">
        <v>22</v>
      </c>
      <c r="O788" s="1">
        <v>20</v>
      </c>
      <c r="P788" t="str">
        <f t="shared" si="13"/>
        <v>evening</v>
      </c>
    </row>
    <row r="789" spans="1:16" ht="15.75" customHeight="1" x14ac:dyDescent="0.35">
      <c r="A789" s="1">
        <v>1788</v>
      </c>
      <c r="B789" s="6">
        <v>44878</v>
      </c>
      <c r="C789" s="1">
        <v>204</v>
      </c>
      <c r="D789" s="1">
        <v>302</v>
      </c>
      <c r="E789" s="1">
        <v>101</v>
      </c>
      <c r="F789" s="1">
        <v>3</v>
      </c>
      <c r="G789" s="15">
        <v>247.23600000000002</v>
      </c>
      <c r="H789" s="15">
        <v>741.70800000000008</v>
      </c>
      <c r="I789" s="15">
        <v>155.75868</v>
      </c>
      <c r="J789" s="1" t="b">
        <v>1</v>
      </c>
      <c r="K789" s="9" t="s">
        <v>205</v>
      </c>
      <c r="L789" s="1">
        <v>2022</v>
      </c>
      <c r="M789" s="1">
        <v>11</v>
      </c>
      <c r="N789" s="1" t="s">
        <v>20</v>
      </c>
      <c r="O789" s="1">
        <v>8</v>
      </c>
      <c r="P789" t="str">
        <f t="shared" si="13"/>
        <v>morning</v>
      </c>
    </row>
    <row r="790" spans="1:16" ht="15.75" customHeight="1" x14ac:dyDescent="0.35">
      <c r="A790" s="1">
        <v>1789</v>
      </c>
      <c r="B790" s="6">
        <v>45116</v>
      </c>
      <c r="C790" s="1">
        <v>201</v>
      </c>
      <c r="D790" s="1">
        <v>304</v>
      </c>
      <c r="E790" s="1">
        <v>102</v>
      </c>
      <c r="F790" s="1">
        <v>1</v>
      </c>
      <c r="G790" s="15">
        <v>158.84000000000003</v>
      </c>
      <c r="H790" s="15">
        <v>158.84000000000003</v>
      </c>
      <c r="I790" s="15">
        <v>39.710000000000008</v>
      </c>
      <c r="J790" s="1" t="b">
        <v>0</v>
      </c>
      <c r="K790" s="9" t="s">
        <v>631</v>
      </c>
      <c r="L790" s="1">
        <v>2023</v>
      </c>
      <c r="M790" s="1">
        <v>7</v>
      </c>
      <c r="N790" s="1" t="s">
        <v>20</v>
      </c>
      <c r="O790" s="1">
        <v>21</v>
      </c>
      <c r="P790" t="str">
        <f t="shared" si="13"/>
        <v>night</v>
      </c>
    </row>
    <row r="791" spans="1:16" ht="15.75" customHeight="1" x14ac:dyDescent="0.35">
      <c r="A791" s="1">
        <v>1790</v>
      </c>
      <c r="B791" s="6">
        <v>45458</v>
      </c>
      <c r="C791" s="1">
        <v>205</v>
      </c>
      <c r="D791" s="1">
        <v>304</v>
      </c>
      <c r="E791" s="1">
        <v>103</v>
      </c>
      <c r="F791" s="1">
        <v>10</v>
      </c>
      <c r="G791" s="15">
        <v>425.87600000000009</v>
      </c>
      <c r="H791" s="15">
        <v>4258.7600000000011</v>
      </c>
      <c r="I791" s="15">
        <v>1277.6280000000004</v>
      </c>
      <c r="J791" s="1" t="b">
        <v>1</v>
      </c>
      <c r="K791" s="9" t="s">
        <v>632</v>
      </c>
      <c r="L791" s="1">
        <v>2024</v>
      </c>
      <c r="M791" s="1">
        <v>6</v>
      </c>
      <c r="N791" s="1" t="s">
        <v>22</v>
      </c>
      <c r="O791" s="1">
        <v>11</v>
      </c>
      <c r="P791" t="str">
        <f t="shared" si="13"/>
        <v>morning</v>
      </c>
    </row>
    <row r="792" spans="1:16" ht="15.75" customHeight="1" x14ac:dyDescent="0.35">
      <c r="A792" s="1">
        <v>1791</v>
      </c>
      <c r="B792" s="6">
        <v>45106</v>
      </c>
      <c r="C792" s="1">
        <v>201</v>
      </c>
      <c r="D792" s="1">
        <v>304</v>
      </c>
      <c r="E792" s="1">
        <v>102</v>
      </c>
      <c r="F792" s="1">
        <v>6</v>
      </c>
      <c r="G792" s="15">
        <v>174.30600000000001</v>
      </c>
      <c r="H792" s="15">
        <v>1045.836</v>
      </c>
      <c r="I792" s="15">
        <v>156.87539999999998</v>
      </c>
      <c r="J792" s="1" t="b">
        <v>0</v>
      </c>
      <c r="K792" s="9" t="s">
        <v>633</v>
      </c>
      <c r="L792" s="1">
        <v>2023</v>
      </c>
      <c r="M792" s="1">
        <v>6</v>
      </c>
      <c r="N792" s="1" t="s">
        <v>16</v>
      </c>
      <c r="O792" s="1">
        <v>22</v>
      </c>
      <c r="P792" t="str">
        <f t="shared" si="13"/>
        <v>night</v>
      </c>
    </row>
    <row r="793" spans="1:16" ht="15.75" customHeight="1" x14ac:dyDescent="0.35">
      <c r="A793" s="1">
        <v>1792</v>
      </c>
      <c r="B793" s="6">
        <v>44986</v>
      </c>
      <c r="C793" s="1">
        <v>202</v>
      </c>
      <c r="D793" s="1">
        <v>302</v>
      </c>
      <c r="E793" s="1">
        <v>101</v>
      </c>
      <c r="F793" s="1">
        <v>3</v>
      </c>
      <c r="G793" s="15">
        <v>549.274</v>
      </c>
      <c r="H793" s="15">
        <v>1647.8220000000001</v>
      </c>
      <c r="I793" s="15">
        <v>280.12974000000003</v>
      </c>
      <c r="J793" s="1" t="b">
        <v>0</v>
      </c>
      <c r="K793" s="9" t="s">
        <v>515</v>
      </c>
      <c r="L793" s="1">
        <v>2023</v>
      </c>
      <c r="M793" s="1">
        <v>3</v>
      </c>
      <c r="N793" s="1" t="s">
        <v>18</v>
      </c>
      <c r="O793" s="1">
        <v>8</v>
      </c>
      <c r="P793" t="str">
        <f t="shared" si="13"/>
        <v>morning</v>
      </c>
    </row>
    <row r="794" spans="1:16" ht="15.75" customHeight="1" x14ac:dyDescent="0.35">
      <c r="A794" s="1">
        <v>1793</v>
      </c>
      <c r="B794" s="6">
        <v>45115</v>
      </c>
      <c r="C794" s="1">
        <v>205</v>
      </c>
      <c r="D794" s="1">
        <v>302</v>
      </c>
      <c r="E794" s="1">
        <v>103</v>
      </c>
      <c r="F794" s="1">
        <v>5</v>
      </c>
      <c r="G794" s="15">
        <v>488.13600000000002</v>
      </c>
      <c r="H794" s="15">
        <v>2440.6800000000003</v>
      </c>
      <c r="I794" s="15">
        <v>463.72920000000005</v>
      </c>
      <c r="J794" s="1" t="b">
        <v>0</v>
      </c>
      <c r="K794" s="9" t="s">
        <v>618</v>
      </c>
      <c r="L794" s="1">
        <v>2023</v>
      </c>
      <c r="M794" s="1">
        <v>7</v>
      </c>
      <c r="N794" s="1" t="s">
        <v>22</v>
      </c>
      <c r="O794" s="1">
        <v>22</v>
      </c>
      <c r="P794" t="str">
        <f t="shared" si="13"/>
        <v>night</v>
      </c>
    </row>
    <row r="795" spans="1:16" ht="15.75" customHeight="1" x14ac:dyDescent="0.35">
      <c r="A795" s="1">
        <v>2309</v>
      </c>
      <c r="B795" s="6">
        <v>45566</v>
      </c>
      <c r="C795" s="1">
        <v>201</v>
      </c>
      <c r="D795" s="1">
        <v>301</v>
      </c>
      <c r="E795" s="1">
        <v>103</v>
      </c>
      <c r="F795" s="1">
        <v>9</v>
      </c>
      <c r="G795" s="15">
        <v>362.84600000000006</v>
      </c>
      <c r="H795" s="15">
        <v>3265.6140000000005</v>
      </c>
      <c r="I795" s="15">
        <v>620.46666000000005</v>
      </c>
      <c r="J795" s="1" t="b">
        <v>1</v>
      </c>
      <c r="K795" s="9" t="s">
        <v>243</v>
      </c>
      <c r="L795" s="1">
        <v>2024</v>
      </c>
      <c r="M795" s="1">
        <v>10</v>
      </c>
      <c r="N795" s="1" t="s">
        <v>31</v>
      </c>
      <c r="O795" s="1">
        <v>6</v>
      </c>
      <c r="P795" t="str">
        <f t="shared" si="13"/>
        <v>morning</v>
      </c>
    </row>
    <row r="796" spans="1:16" ht="15.75" customHeight="1" x14ac:dyDescent="0.35">
      <c r="A796" s="1">
        <v>1795</v>
      </c>
      <c r="B796" s="6">
        <v>44900</v>
      </c>
      <c r="C796" s="1">
        <v>204</v>
      </c>
      <c r="D796" s="1">
        <v>304</v>
      </c>
      <c r="E796" s="1">
        <v>102</v>
      </c>
      <c r="F796" s="1">
        <v>10</v>
      </c>
      <c r="G796" s="15">
        <v>499.57600000000008</v>
      </c>
      <c r="H796" s="15">
        <v>4995.7600000000011</v>
      </c>
      <c r="I796" s="15">
        <v>1248.9400000000003</v>
      </c>
      <c r="J796" s="1" t="b">
        <v>0</v>
      </c>
      <c r="K796" s="9" t="s">
        <v>634</v>
      </c>
      <c r="L796" s="1">
        <v>2022</v>
      </c>
      <c r="M796" s="1">
        <v>12</v>
      </c>
      <c r="N796" s="1" t="s">
        <v>28</v>
      </c>
      <c r="O796" s="1">
        <v>22</v>
      </c>
      <c r="P796" t="str">
        <f t="shared" si="13"/>
        <v>night</v>
      </c>
    </row>
    <row r="797" spans="1:16" ht="15.75" customHeight="1" x14ac:dyDescent="0.35">
      <c r="A797" s="1">
        <v>1796</v>
      </c>
      <c r="B797" s="6">
        <v>45480</v>
      </c>
      <c r="C797" s="1">
        <v>201</v>
      </c>
      <c r="D797" s="1">
        <v>303</v>
      </c>
      <c r="E797" s="1">
        <v>101</v>
      </c>
      <c r="F797" s="1">
        <v>2</v>
      </c>
      <c r="G797" s="15">
        <v>140.73400000000001</v>
      </c>
      <c r="H797" s="15">
        <v>281.46800000000002</v>
      </c>
      <c r="I797" s="15">
        <v>84.440399999999997</v>
      </c>
      <c r="J797" s="1" t="b">
        <v>0</v>
      </c>
      <c r="K797" s="9" t="s">
        <v>635</v>
      </c>
      <c r="L797" s="1">
        <v>2024</v>
      </c>
      <c r="M797" s="1">
        <v>7</v>
      </c>
      <c r="N797" s="1" t="s">
        <v>20</v>
      </c>
      <c r="O797" s="1">
        <v>2</v>
      </c>
      <c r="P797" t="str">
        <f t="shared" si="13"/>
        <v>morning</v>
      </c>
    </row>
    <row r="798" spans="1:16" ht="15.75" customHeight="1" x14ac:dyDescent="0.35">
      <c r="A798" s="1">
        <v>1797</v>
      </c>
      <c r="B798" s="6">
        <v>45416</v>
      </c>
      <c r="C798" s="1">
        <v>204</v>
      </c>
      <c r="D798" s="1">
        <v>302</v>
      </c>
      <c r="E798" s="1">
        <v>105</v>
      </c>
      <c r="F798" s="1">
        <v>6</v>
      </c>
      <c r="G798" s="15">
        <v>343.20000000000005</v>
      </c>
      <c r="H798" s="15">
        <v>2059.2000000000003</v>
      </c>
      <c r="I798" s="15">
        <v>308.88000000000005</v>
      </c>
      <c r="J798" s="1" t="b">
        <v>0</v>
      </c>
      <c r="K798" s="9" t="s">
        <v>636</v>
      </c>
      <c r="L798" s="1">
        <v>2024</v>
      </c>
      <c r="M798" s="1">
        <v>5</v>
      </c>
      <c r="N798" s="1" t="s">
        <v>22</v>
      </c>
      <c r="O798" s="1">
        <v>2</v>
      </c>
      <c r="P798" t="str">
        <f t="shared" si="13"/>
        <v>morning</v>
      </c>
    </row>
    <row r="799" spans="1:16" ht="15.75" customHeight="1" x14ac:dyDescent="0.35">
      <c r="A799" s="1">
        <v>1798</v>
      </c>
      <c r="B799" s="6">
        <v>45057</v>
      </c>
      <c r="C799" s="1">
        <v>203</v>
      </c>
      <c r="D799" s="1">
        <v>302</v>
      </c>
      <c r="E799" s="1">
        <v>104</v>
      </c>
      <c r="F799" s="1">
        <v>5</v>
      </c>
      <c r="G799" s="15">
        <v>627.08800000000008</v>
      </c>
      <c r="H799" s="15">
        <v>3135.4400000000005</v>
      </c>
      <c r="I799" s="15">
        <v>533.02480000000014</v>
      </c>
      <c r="J799" s="1" t="b">
        <v>0</v>
      </c>
      <c r="K799" s="9" t="s">
        <v>637</v>
      </c>
      <c r="L799" s="1">
        <v>2023</v>
      </c>
      <c r="M799" s="1">
        <v>5</v>
      </c>
      <c r="N799" s="1" t="s">
        <v>16</v>
      </c>
      <c r="O799" s="1">
        <v>8</v>
      </c>
      <c r="P799" t="str">
        <f t="shared" si="13"/>
        <v>morning</v>
      </c>
    </row>
    <row r="800" spans="1:16" ht="15.75" customHeight="1" x14ac:dyDescent="0.35">
      <c r="A800" s="1">
        <v>1799</v>
      </c>
      <c r="B800" s="6">
        <v>45193</v>
      </c>
      <c r="C800" s="1">
        <v>202</v>
      </c>
      <c r="D800" s="1">
        <v>301</v>
      </c>
      <c r="E800" s="1">
        <v>103</v>
      </c>
      <c r="F800" s="1">
        <v>4</v>
      </c>
      <c r="G800" s="15">
        <v>290.57600000000008</v>
      </c>
      <c r="H800" s="15">
        <v>1162.3040000000003</v>
      </c>
      <c r="I800" s="15">
        <v>220.83776000000006</v>
      </c>
      <c r="J800" s="1" t="b">
        <v>0</v>
      </c>
      <c r="K800" s="9" t="s">
        <v>544</v>
      </c>
      <c r="L800" s="1">
        <v>2023</v>
      </c>
      <c r="M800" s="1">
        <v>9</v>
      </c>
      <c r="N800" s="1" t="s">
        <v>20</v>
      </c>
      <c r="O800" s="1">
        <v>12</v>
      </c>
      <c r="P800" t="str">
        <f t="shared" si="13"/>
        <v>afternoon</v>
      </c>
    </row>
    <row r="801" spans="1:16" ht="15.75" customHeight="1" x14ac:dyDescent="0.35">
      <c r="A801" s="1">
        <v>1800</v>
      </c>
      <c r="B801" s="6">
        <v>44987</v>
      </c>
      <c r="C801" s="1">
        <v>202</v>
      </c>
      <c r="D801" s="1">
        <v>305</v>
      </c>
      <c r="E801" s="1">
        <v>101</v>
      </c>
      <c r="F801" s="1">
        <v>7</v>
      </c>
      <c r="G801" s="15">
        <v>51.722000000000008</v>
      </c>
      <c r="H801" s="15">
        <v>362.05400000000009</v>
      </c>
      <c r="I801" s="15">
        <v>76.031340000000014</v>
      </c>
      <c r="J801" s="1" t="b">
        <v>0</v>
      </c>
      <c r="K801" s="9" t="s">
        <v>559</v>
      </c>
      <c r="L801" s="1">
        <v>2023</v>
      </c>
      <c r="M801" s="1">
        <v>3</v>
      </c>
      <c r="N801" s="1" t="s">
        <v>16</v>
      </c>
      <c r="O801" s="1">
        <v>10</v>
      </c>
      <c r="P801" t="str">
        <f t="shared" si="13"/>
        <v>morning</v>
      </c>
    </row>
    <row r="802" spans="1:16" ht="15.75" customHeight="1" x14ac:dyDescent="0.35">
      <c r="A802" s="1">
        <v>1801</v>
      </c>
      <c r="B802" s="6">
        <v>45503</v>
      </c>
      <c r="C802" s="1">
        <v>202</v>
      </c>
      <c r="D802" s="1">
        <v>304</v>
      </c>
      <c r="E802" s="1">
        <v>102</v>
      </c>
      <c r="F802" s="1">
        <v>3</v>
      </c>
      <c r="G802" s="15">
        <v>243.87</v>
      </c>
      <c r="H802" s="15">
        <v>731.61</v>
      </c>
      <c r="I802" s="15">
        <v>182.9025</v>
      </c>
      <c r="J802" s="1" t="b">
        <v>0</v>
      </c>
      <c r="K802" s="9" t="s">
        <v>638</v>
      </c>
      <c r="L802" s="1">
        <v>2024</v>
      </c>
      <c r="M802" s="1">
        <v>7</v>
      </c>
      <c r="N802" s="1" t="s">
        <v>31</v>
      </c>
      <c r="O802" s="1">
        <v>6</v>
      </c>
      <c r="P802" t="str">
        <f t="shared" si="13"/>
        <v>morning</v>
      </c>
    </row>
    <row r="803" spans="1:16" ht="15.75" customHeight="1" x14ac:dyDescent="0.35">
      <c r="A803" s="1">
        <v>1802</v>
      </c>
      <c r="B803" s="6">
        <v>44875</v>
      </c>
      <c r="C803" s="1">
        <v>201</v>
      </c>
      <c r="D803" s="1">
        <v>302</v>
      </c>
      <c r="E803" s="1">
        <v>102</v>
      </c>
      <c r="F803" s="1">
        <v>8</v>
      </c>
      <c r="G803" s="15">
        <v>399.52000000000004</v>
      </c>
      <c r="H803" s="15">
        <v>3196.1600000000003</v>
      </c>
      <c r="I803" s="15">
        <v>958.84800000000007</v>
      </c>
      <c r="J803" s="1" t="b">
        <v>0</v>
      </c>
      <c r="K803" s="9" t="s">
        <v>188</v>
      </c>
      <c r="L803" s="1">
        <v>2022</v>
      </c>
      <c r="M803" s="1">
        <v>11</v>
      </c>
      <c r="N803" s="1" t="s">
        <v>16</v>
      </c>
      <c r="O803" s="1">
        <v>7</v>
      </c>
      <c r="P803" t="str">
        <f t="shared" si="13"/>
        <v>morning</v>
      </c>
    </row>
    <row r="804" spans="1:16" ht="15.75" customHeight="1" x14ac:dyDescent="0.35">
      <c r="A804" s="1">
        <v>1803</v>
      </c>
      <c r="B804" s="6">
        <v>45366</v>
      </c>
      <c r="C804" s="1">
        <v>205</v>
      </c>
      <c r="D804" s="1">
        <v>301</v>
      </c>
      <c r="E804" s="1">
        <v>104</v>
      </c>
      <c r="F804" s="1">
        <v>4</v>
      </c>
      <c r="G804" s="15">
        <v>63.71200000000001</v>
      </c>
      <c r="H804" s="15">
        <v>254.84800000000004</v>
      </c>
      <c r="I804" s="15">
        <v>38.227200000000003</v>
      </c>
      <c r="J804" s="1" t="b">
        <v>0</v>
      </c>
      <c r="K804" s="9" t="s">
        <v>639</v>
      </c>
      <c r="L804" s="1">
        <v>2024</v>
      </c>
      <c r="M804" s="1">
        <v>3</v>
      </c>
      <c r="N804" s="1" t="s">
        <v>26</v>
      </c>
      <c r="O804" s="1">
        <v>15</v>
      </c>
      <c r="P804" t="str">
        <f t="shared" si="13"/>
        <v>afternoon</v>
      </c>
    </row>
    <row r="805" spans="1:16" ht="15.75" customHeight="1" x14ac:dyDescent="0.35">
      <c r="A805" s="1">
        <v>1804</v>
      </c>
      <c r="B805" s="6">
        <v>45156</v>
      </c>
      <c r="C805" s="1">
        <v>204</v>
      </c>
      <c r="D805" s="1">
        <v>303</v>
      </c>
      <c r="E805" s="1">
        <v>103</v>
      </c>
      <c r="F805" s="1">
        <v>3</v>
      </c>
      <c r="G805" s="15">
        <v>418.46200000000005</v>
      </c>
      <c r="H805" s="15">
        <v>1255.3860000000002</v>
      </c>
      <c r="I805" s="15">
        <v>213.41562000000005</v>
      </c>
      <c r="J805" s="1" t="b">
        <v>0</v>
      </c>
      <c r="K805" s="9" t="s">
        <v>640</v>
      </c>
      <c r="L805" s="1">
        <v>2023</v>
      </c>
      <c r="M805" s="1">
        <v>8</v>
      </c>
      <c r="N805" s="1" t="s">
        <v>26</v>
      </c>
      <c r="O805" s="1">
        <v>15</v>
      </c>
      <c r="P805" t="str">
        <f t="shared" si="13"/>
        <v>afternoon</v>
      </c>
    </row>
    <row r="806" spans="1:16" ht="15.75" customHeight="1" x14ac:dyDescent="0.35">
      <c r="A806" s="1">
        <v>1805</v>
      </c>
      <c r="B806" s="6">
        <v>45216</v>
      </c>
      <c r="C806" s="1">
        <v>204</v>
      </c>
      <c r="D806" s="1">
        <v>305</v>
      </c>
      <c r="E806" s="1">
        <v>102</v>
      </c>
      <c r="F806" s="1">
        <v>3</v>
      </c>
      <c r="G806" s="15">
        <v>637.14200000000005</v>
      </c>
      <c r="H806" s="15">
        <v>1911.4260000000002</v>
      </c>
      <c r="I806" s="15">
        <v>363.17094000000003</v>
      </c>
      <c r="J806" s="1" t="b">
        <v>0</v>
      </c>
      <c r="K806" s="9" t="s">
        <v>641</v>
      </c>
      <c r="L806" s="1">
        <v>2023</v>
      </c>
      <c r="M806" s="1">
        <v>10</v>
      </c>
      <c r="N806" s="1" t="s">
        <v>31</v>
      </c>
      <c r="O806" s="1">
        <v>9</v>
      </c>
      <c r="P806" t="str">
        <f t="shared" si="13"/>
        <v>morning</v>
      </c>
    </row>
    <row r="807" spans="1:16" ht="15.75" customHeight="1" x14ac:dyDescent="0.35">
      <c r="A807" s="1">
        <v>1806</v>
      </c>
      <c r="B807" s="6">
        <v>45144</v>
      </c>
      <c r="C807" s="1">
        <v>204</v>
      </c>
      <c r="D807" s="1">
        <v>305</v>
      </c>
      <c r="E807" s="1">
        <v>103</v>
      </c>
      <c r="F807" s="1">
        <v>5</v>
      </c>
      <c r="G807" s="15">
        <v>489.23600000000005</v>
      </c>
      <c r="H807" s="15">
        <v>2446.1800000000003</v>
      </c>
      <c r="I807" s="15">
        <v>513.69780000000003</v>
      </c>
      <c r="J807" s="1" t="b">
        <v>1</v>
      </c>
      <c r="K807" s="9" t="s">
        <v>612</v>
      </c>
      <c r="L807" s="1">
        <v>2023</v>
      </c>
      <c r="M807" s="1">
        <v>8</v>
      </c>
      <c r="N807" s="1" t="s">
        <v>20</v>
      </c>
      <c r="O807" s="1">
        <v>17</v>
      </c>
      <c r="P807" t="str">
        <f t="shared" si="13"/>
        <v>afternoon</v>
      </c>
    </row>
    <row r="808" spans="1:16" ht="15.75" customHeight="1" x14ac:dyDescent="0.35">
      <c r="A808" s="1">
        <v>1807</v>
      </c>
      <c r="B808" s="6">
        <v>44871</v>
      </c>
      <c r="C808" s="1">
        <v>201</v>
      </c>
      <c r="D808" s="1">
        <v>303</v>
      </c>
      <c r="E808" s="1">
        <v>105</v>
      </c>
      <c r="F808" s="1">
        <v>6</v>
      </c>
      <c r="G808" s="15">
        <v>288.00200000000001</v>
      </c>
      <c r="H808" s="15">
        <v>1728.0120000000002</v>
      </c>
      <c r="I808" s="15">
        <v>432.00300000000004</v>
      </c>
      <c r="J808" s="1" t="b">
        <v>0</v>
      </c>
      <c r="K808" s="9" t="s">
        <v>187</v>
      </c>
      <c r="L808" s="1">
        <v>2022</v>
      </c>
      <c r="M808" s="1">
        <v>11</v>
      </c>
      <c r="N808" s="1" t="s">
        <v>20</v>
      </c>
      <c r="O808" s="1">
        <v>18</v>
      </c>
      <c r="P808" t="str">
        <f t="shared" si="13"/>
        <v>evening</v>
      </c>
    </row>
    <row r="809" spans="1:16" ht="15.75" customHeight="1" x14ac:dyDescent="0.35">
      <c r="A809" s="1">
        <v>1808</v>
      </c>
      <c r="B809" s="6">
        <v>45192</v>
      </c>
      <c r="C809" s="1">
        <v>203</v>
      </c>
      <c r="D809" s="1">
        <v>302</v>
      </c>
      <c r="E809" s="1">
        <v>101</v>
      </c>
      <c r="F809" s="1">
        <v>7</v>
      </c>
      <c r="G809" s="15">
        <v>299.66200000000003</v>
      </c>
      <c r="H809" s="15">
        <v>2097.634</v>
      </c>
      <c r="I809" s="15">
        <v>629.29020000000003</v>
      </c>
      <c r="J809" s="1" t="b">
        <v>0</v>
      </c>
      <c r="K809" s="9" t="s">
        <v>285</v>
      </c>
      <c r="L809" s="1">
        <v>2023</v>
      </c>
      <c r="M809" s="1">
        <v>9</v>
      </c>
      <c r="N809" s="1" t="s">
        <v>22</v>
      </c>
      <c r="O809" s="1">
        <v>1</v>
      </c>
      <c r="P809" t="str">
        <f t="shared" si="13"/>
        <v>morning</v>
      </c>
    </row>
    <row r="810" spans="1:16" ht="15.75" customHeight="1" x14ac:dyDescent="0.35">
      <c r="A810" s="1">
        <v>1809</v>
      </c>
      <c r="B810" s="6">
        <v>44975</v>
      </c>
      <c r="C810" s="1">
        <v>205</v>
      </c>
      <c r="D810" s="1">
        <v>302</v>
      </c>
      <c r="E810" s="1">
        <v>101</v>
      </c>
      <c r="F810" s="1">
        <v>8</v>
      </c>
      <c r="G810" s="15">
        <v>347.99600000000004</v>
      </c>
      <c r="H810" s="15">
        <v>2783.9680000000003</v>
      </c>
      <c r="I810" s="15">
        <v>417.59520000000003</v>
      </c>
      <c r="J810" s="1" t="b">
        <v>0</v>
      </c>
      <c r="K810" s="9" t="s">
        <v>567</v>
      </c>
      <c r="L810" s="1">
        <v>2023</v>
      </c>
      <c r="M810" s="1">
        <v>2</v>
      </c>
      <c r="N810" s="1" t="s">
        <v>22</v>
      </c>
      <c r="O810" s="1">
        <v>17</v>
      </c>
      <c r="P810" t="str">
        <f t="shared" si="13"/>
        <v>afternoon</v>
      </c>
    </row>
    <row r="811" spans="1:16" ht="15.75" customHeight="1" x14ac:dyDescent="0.35">
      <c r="A811" s="1">
        <v>1810</v>
      </c>
      <c r="B811" s="6">
        <v>44970</v>
      </c>
      <c r="C811" s="1">
        <v>202</v>
      </c>
      <c r="D811" s="1">
        <v>303</v>
      </c>
      <c r="E811" s="1">
        <v>101</v>
      </c>
      <c r="F811" s="1">
        <v>4</v>
      </c>
      <c r="G811" s="15">
        <v>221.36400000000003</v>
      </c>
      <c r="H811" s="15">
        <v>885.45600000000013</v>
      </c>
      <c r="I811" s="15">
        <v>150.52752000000004</v>
      </c>
      <c r="J811" s="1" t="b">
        <v>1</v>
      </c>
      <c r="K811" s="9" t="s">
        <v>143</v>
      </c>
      <c r="L811" s="1">
        <v>2023</v>
      </c>
      <c r="M811" s="1">
        <v>2</v>
      </c>
      <c r="N811" s="1" t="s">
        <v>28</v>
      </c>
      <c r="O811" s="1">
        <v>13</v>
      </c>
      <c r="P811" t="str">
        <f t="shared" si="13"/>
        <v>afternoon</v>
      </c>
    </row>
    <row r="812" spans="1:16" ht="15.75" customHeight="1" x14ac:dyDescent="0.35">
      <c r="A812" s="1">
        <v>1811</v>
      </c>
      <c r="B812" s="6">
        <v>45365</v>
      </c>
      <c r="C812" s="1">
        <v>205</v>
      </c>
      <c r="D812" s="1">
        <v>304</v>
      </c>
      <c r="E812" s="1">
        <v>103</v>
      </c>
      <c r="F812" s="1">
        <v>9</v>
      </c>
      <c r="G812" s="15">
        <v>360.31600000000003</v>
      </c>
      <c r="H812" s="15">
        <v>3242.8440000000001</v>
      </c>
      <c r="I812" s="15">
        <v>616.14035999999999</v>
      </c>
      <c r="J812" s="1" t="b">
        <v>0</v>
      </c>
      <c r="K812" s="9" t="s">
        <v>642</v>
      </c>
      <c r="L812" s="1">
        <v>2024</v>
      </c>
      <c r="M812" s="1">
        <v>3</v>
      </c>
      <c r="N812" s="1" t="s">
        <v>16</v>
      </c>
      <c r="O812" s="1">
        <v>8</v>
      </c>
      <c r="P812" t="str">
        <f t="shared" si="13"/>
        <v>morning</v>
      </c>
    </row>
    <row r="813" spans="1:16" ht="15.75" customHeight="1" x14ac:dyDescent="0.35">
      <c r="A813" s="1">
        <v>1812</v>
      </c>
      <c r="B813" s="6">
        <v>44988</v>
      </c>
      <c r="C813" s="1">
        <v>203</v>
      </c>
      <c r="D813" s="1">
        <v>301</v>
      </c>
      <c r="E813" s="1">
        <v>102</v>
      </c>
      <c r="F813" s="1">
        <v>7</v>
      </c>
      <c r="G813" s="15">
        <v>505.97800000000007</v>
      </c>
      <c r="H813" s="15">
        <v>3541.8460000000005</v>
      </c>
      <c r="I813" s="15">
        <v>743.78766000000007</v>
      </c>
      <c r="J813" s="1" t="b">
        <v>0</v>
      </c>
      <c r="K813" s="9" t="s">
        <v>471</v>
      </c>
      <c r="L813" s="1">
        <v>2023</v>
      </c>
      <c r="M813" s="1">
        <v>3</v>
      </c>
      <c r="N813" s="1" t="s">
        <v>26</v>
      </c>
      <c r="O813" s="1">
        <v>13</v>
      </c>
      <c r="P813" t="str">
        <f t="shared" si="13"/>
        <v>afternoon</v>
      </c>
    </row>
    <row r="814" spans="1:16" ht="15.75" customHeight="1" x14ac:dyDescent="0.35">
      <c r="A814" s="1">
        <v>1813</v>
      </c>
      <c r="B814" s="6">
        <v>45063</v>
      </c>
      <c r="C814" s="1">
        <v>202</v>
      </c>
      <c r="D814" s="1">
        <v>302</v>
      </c>
      <c r="E814" s="1">
        <v>105</v>
      </c>
      <c r="F814" s="1">
        <v>1</v>
      </c>
      <c r="G814" s="15">
        <v>203.126</v>
      </c>
      <c r="H814" s="15">
        <v>203.126</v>
      </c>
      <c r="I814" s="15">
        <v>50.781500000000001</v>
      </c>
      <c r="J814" s="1" t="b">
        <v>1</v>
      </c>
      <c r="K814" s="9" t="s">
        <v>643</v>
      </c>
      <c r="L814" s="1">
        <v>2023</v>
      </c>
      <c r="M814" s="1">
        <v>5</v>
      </c>
      <c r="N814" s="1" t="s">
        <v>18</v>
      </c>
      <c r="O814" s="1">
        <v>0</v>
      </c>
      <c r="P814" t="str">
        <f t="shared" si="13"/>
        <v>morning</v>
      </c>
    </row>
    <row r="815" spans="1:16" ht="15.75" customHeight="1" x14ac:dyDescent="0.35">
      <c r="A815" s="1">
        <v>1814</v>
      </c>
      <c r="B815" s="6">
        <v>44920</v>
      </c>
      <c r="C815" s="1">
        <v>203</v>
      </c>
      <c r="D815" s="1">
        <v>305</v>
      </c>
      <c r="E815" s="1">
        <v>104</v>
      </c>
      <c r="F815" s="1">
        <v>5</v>
      </c>
      <c r="G815" s="15">
        <v>530.48599999999999</v>
      </c>
      <c r="H815" s="15">
        <v>2652.43</v>
      </c>
      <c r="I815" s="15">
        <v>795.72899999999993</v>
      </c>
      <c r="J815" s="1" t="b">
        <v>0</v>
      </c>
      <c r="K815" s="9" t="s">
        <v>644</v>
      </c>
      <c r="L815" s="1">
        <v>2022</v>
      </c>
      <c r="M815" s="1">
        <v>12</v>
      </c>
      <c r="N815" s="1" t="s">
        <v>20</v>
      </c>
      <c r="O815" s="1">
        <v>16</v>
      </c>
      <c r="P815" t="str">
        <f t="shared" si="13"/>
        <v>afternoon</v>
      </c>
    </row>
    <row r="816" spans="1:16" ht="15.75" customHeight="1" x14ac:dyDescent="0.35">
      <c r="A816" s="1">
        <v>1815</v>
      </c>
      <c r="B816" s="6">
        <v>45171</v>
      </c>
      <c r="C816" s="1">
        <v>202</v>
      </c>
      <c r="D816" s="1">
        <v>301</v>
      </c>
      <c r="E816" s="1">
        <v>103</v>
      </c>
      <c r="F816" s="1">
        <v>1</v>
      </c>
      <c r="G816" s="15">
        <v>409.06800000000004</v>
      </c>
      <c r="H816" s="15">
        <v>409.06800000000004</v>
      </c>
      <c r="I816" s="15">
        <v>61.360200000000006</v>
      </c>
      <c r="J816" s="1" t="b">
        <v>0</v>
      </c>
      <c r="K816" s="9" t="s">
        <v>415</v>
      </c>
      <c r="L816" s="1">
        <v>2023</v>
      </c>
      <c r="M816" s="1">
        <v>9</v>
      </c>
      <c r="N816" s="1" t="s">
        <v>22</v>
      </c>
      <c r="O816" s="1">
        <v>11</v>
      </c>
      <c r="P816" t="str">
        <f t="shared" si="13"/>
        <v>morning</v>
      </c>
    </row>
    <row r="817" spans="1:16" ht="15.75" customHeight="1" x14ac:dyDescent="0.35">
      <c r="A817" s="1">
        <v>1816</v>
      </c>
      <c r="B817" s="6">
        <v>45012</v>
      </c>
      <c r="C817" s="1">
        <v>205</v>
      </c>
      <c r="D817" s="1">
        <v>305</v>
      </c>
      <c r="E817" s="1">
        <v>105</v>
      </c>
      <c r="F817" s="1">
        <v>5</v>
      </c>
      <c r="G817" s="15">
        <v>323.04800000000006</v>
      </c>
      <c r="H817" s="15">
        <v>1615.2400000000002</v>
      </c>
      <c r="I817" s="15">
        <v>274.59080000000006</v>
      </c>
      <c r="J817" s="1" t="b">
        <v>0</v>
      </c>
      <c r="K817" s="9" t="s">
        <v>645</v>
      </c>
      <c r="L817" s="1">
        <v>2023</v>
      </c>
      <c r="M817" s="1">
        <v>3</v>
      </c>
      <c r="N817" s="1" t="s">
        <v>28</v>
      </c>
      <c r="O817" s="1">
        <v>0</v>
      </c>
      <c r="P817" t="str">
        <f t="shared" si="13"/>
        <v>morning</v>
      </c>
    </row>
    <row r="818" spans="1:16" ht="15.75" customHeight="1" x14ac:dyDescent="0.35">
      <c r="A818" s="1">
        <v>1817</v>
      </c>
      <c r="B818" s="6">
        <v>45534</v>
      </c>
      <c r="C818" s="1">
        <v>201</v>
      </c>
      <c r="D818" s="1">
        <v>302</v>
      </c>
      <c r="E818" s="1">
        <v>104</v>
      </c>
      <c r="F818" s="1">
        <v>10</v>
      </c>
      <c r="G818" s="15">
        <v>108.9</v>
      </c>
      <c r="H818" s="15">
        <v>1089</v>
      </c>
      <c r="I818" s="15">
        <v>206.91</v>
      </c>
      <c r="J818" s="1" t="b">
        <v>1</v>
      </c>
      <c r="K818" s="9" t="s">
        <v>470</v>
      </c>
      <c r="L818" s="1">
        <v>2024</v>
      </c>
      <c r="M818" s="1">
        <v>8</v>
      </c>
      <c r="N818" s="1" t="s">
        <v>26</v>
      </c>
      <c r="O818" s="1">
        <v>22</v>
      </c>
      <c r="P818" t="str">
        <f t="shared" si="13"/>
        <v>night</v>
      </c>
    </row>
    <row r="819" spans="1:16" ht="15.75" customHeight="1" x14ac:dyDescent="0.35">
      <c r="A819" s="1">
        <v>1818</v>
      </c>
      <c r="B819" s="6">
        <v>44866</v>
      </c>
      <c r="C819" s="1">
        <v>205</v>
      </c>
      <c r="D819" s="1">
        <v>302</v>
      </c>
      <c r="E819" s="1">
        <v>101</v>
      </c>
      <c r="F819" s="1">
        <v>5</v>
      </c>
      <c r="G819" s="15">
        <v>82.213999999999999</v>
      </c>
      <c r="H819" s="15">
        <v>411.07</v>
      </c>
      <c r="I819" s="15">
        <v>86.324699999999993</v>
      </c>
      <c r="J819" s="1" t="b">
        <v>0</v>
      </c>
      <c r="K819" s="9" t="s">
        <v>646</v>
      </c>
      <c r="L819" s="1">
        <v>2022</v>
      </c>
      <c r="M819" s="1">
        <v>11</v>
      </c>
      <c r="N819" s="1" t="s">
        <v>31</v>
      </c>
      <c r="O819" s="1">
        <v>9</v>
      </c>
      <c r="P819" t="str">
        <f t="shared" si="13"/>
        <v>morning</v>
      </c>
    </row>
    <row r="820" spans="1:16" ht="15.75" customHeight="1" x14ac:dyDescent="0.35">
      <c r="A820" s="1">
        <v>1819</v>
      </c>
      <c r="B820" s="6">
        <v>45098</v>
      </c>
      <c r="C820" s="1">
        <v>204</v>
      </c>
      <c r="D820" s="1">
        <v>301</v>
      </c>
      <c r="E820" s="1">
        <v>103</v>
      </c>
      <c r="F820" s="1">
        <v>2</v>
      </c>
      <c r="G820" s="15">
        <v>654.39</v>
      </c>
      <c r="H820" s="15">
        <v>1308.78</v>
      </c>
      <c r="I820" s="15">
        <v>327.19499999999999</v>
      </c>
      <c r="J820" s="1" t="b">
        <v>1</v>
      </c>
      <c r="K820" s="9" t="s">
        <v>647</v>
      </c>
      <c r="L820" s="1">
        <v>2023</v>
      </c>
      <c r="M820" s="1">
        <v>6</v>
      </c>
      <c r="N820" s="1" t="s">
        <v>18</v>
      </c>
      <c r="O820" s="1">
        <v>9</v>
      </c>
      <c r="P820" t="str">
        <f t="shared" si="13"/>
        <v>morning</v>
      </c>
    </row>
    <row r="821" spans="1:16" ht="15.75" customHeight="1" x14ac:dyDescent="0.35">
      <c r="A821" s="1">
        <v>1820</v>
      </c>
      <c r="B821" s="6">
        <v>44871</v>
      </c>
      <c r="C821" s="1">
        <v>202</v>
      </c>
      <c r="D821" s="1">
        <v>301</v>
      </c>
      <c r="E821" s="1">
        <v>101</v>
      </c>
      <c r="F821" s="1">
        <v>4</v>
      </c>
      <c r="G821" s="15">
        <v>516.29600000000005</v>
      </c>
      <c r="H821" s="15">
        <v>2065.1840000000002</v>
      </c>
      <c r="I821" s="15">
        <v>619.55520000000001</v>
      </c>
      <c r="J821" s="1" t="b">
        <v>0</v>
      </c>
      <c r="K821" s="9" t="s">
        <v>122</v>
      </c>
      <c r="L821" s="1">
        <v>2022</v>
      </c>
      <c r="M821" s="1">
        <v>11</v>
      </c>
      <c r="N821" s="1" t="s">
        <v>20</v>
      </c>
      <c r="O821" s="1">
        <v>10</v>
      </c>
      <c r="P821" t="str">
        <f t="shared" si="13"/>
        <v>morning</v>
      </c>
    </row>
    <row r="822" spans="1:16" ht="15.75" customHeight="1" x14ac:dyDescent="0.35">
      <c r="A822" s="1">
        <v>1821</v>
      </c>
      <c r="B822" s="6">
        <v>45369</v>
      </c>
      <c r="C822" s="1">
        <v>205</v>
      </c>
      <c r="D822" s="1">
        <v>304</v>
      </c>
      <c r="E822" s="1">
        <v>105</v>
      </c>
      <c r="F822" s="1">
        <v>9</v>
      </c>
      <c r="G822" s="15">
        <v>199.12200000000001</v>
      </c>
      <c r="H822" s="15">
        <v>1792.0980000000002</v>
      </c>
      <c r="I822" s="15">
        <v>268.81470000000002</v>
      </c>
      <c r="J822" s="1" t="b">
        <v>0</v>
      </c>
      <c r="K822" s="9" t="s">
        <v>422</v>
      </c>
      <c r="L822" s="1">
        <v>2024</v>
      </c>
      <c r="M822" s="1">
        <v>3</v>
      </c>
      <c r="N822" s="1" t="s">
        <v>28</v>
      </c>
      <c r="O822" s="1">
        <v>18</v>
      </c>
      <c r="P822" t="str">
        <f t="shared" si="13"/>
        <v>evening</v>
      </c>
    </row>
    <row r="823" spans="1:16" ht="15.75" customHeight="1" x14ac:dyDescent="0.35">
      <c r="A823" s="1">
        <v>1822</v>
      </c>
      <c r="B823" s="6">
        <v>44897</v>
      </c>
      <c r="C823" s="1">
        <v>201</v>
      </c>
      <c r="D823" s="1">
        <v>302</v>
      </c>
      <c r="E823" s="1">
        <v>105</v>
      </c>
      <c r="F823" s="1">
        <v>5</v>
      </c>
      <c r="G823" s="15">
        <v>538.53800000000001</v>
      </c>
      <c r="H823" s="15">
        <v>2692.69</v>
      </c>
      <c r="I823" s="15">
        <v>457.75730000000004</v>
      </c>
      <c r="J823" s="1" t="b">
        <v>0</v>
      </c>
      <c r="K823" s="9" t="s">
        <v>648</v>
      </c>
      <c r="L823" s="1">
        <v>2022</v>
      </c>
      <c r="M823" s="1">
        <v>12</v>
      </c>
      <c r="N823" s="1" t="s">
        <v>26</v>
      </c>
      <c r="O823" s="1">
        <v>8</v>
      </c>
      <c r="P823" t="str">
        <f t="shared" si="13"/>
        <v>morning</v>
      </c>
    </row>
    <row r="824" spans="1:16" ht="15.75" customHeight="1" x14ac:dyDescent="0.35">
      <c r="A824" s="1">
        <v>1823</v>
      </c>
      <c r="B824" s="6">
        <v>45395</v>
      </c>
      <c r="C824" s="1">
        <v>203</v>
      </c>
      <c r="D824" s="1">
        <v>304</v>
      </c>
      <c r="E824" s="1">
        <v>101</v>
      </c>
      <c r="F824" s="1">
        <v>10</v>
      </c>
      <c r="G824" s="15">
        <v>309.84800000000001</v>
      </c>
      <c r="H824" s="15">
        <v>3098.48</v>
      </c>
      <c r="I824" s="15">
        <v>588.71119999999996</v>
      </c>
      <c r="J824" s="1" t="b">
        <v>0</v>
      </c>
      <c r="K824" s="9" t="s">
        <v>649</v>
      </c>
      <c r="L824" s="1">
        <v>2024</v>
      </c>
      <c r="M824" s="1">
        <v>4</v>
      </c>
      <c r="N824" s="1" t="s">
        <v>22</v>
      </c>
      <c r="O824" s="1">
        <v>17</v>
      </c>
      <c r="P824" t="str">
        <f t="shared" si="13"/>
        <v>afternoon</v>
      </c>
    </row>
    <row r="825" spans="1:16" ht="15.75" customHeight="1" x14ac:dyDescent="0.35">
      <c r="A825" s="1">
        <v>1824</v>
      </c>
      <c r="B825" s="6">
        <v>44877</v>
      </c>
      <c r="C825" s="1">
        <v>204</v>
      </c>
      <c r="D825" s="1">
        <v>301</v>
      </c>
      <c r="E825" s="1">
        <v>104</v>
      </c>
      <c r="F825" s="1">
        <v>6</v>
      </c>
      <c r="G825" s="15">
        <v>337.96400000000006</v>
      </c>
      <c r="H825" s="15">
        <v>2027.7840000000003</v>
      </c>
      <c r="I825" s="15">
        <v>425.83464000000004</v>
      </c>
      <c r="J825" s="1" t="b">
        <v>0</v>
      </c>
      <c r="K825" s="9" t="s">
        <v>650</v>
      </c>
      <c r="L825" s="1">
        <v>2022</v>
      </c>
      <c r="M825" s="1">
        <v>11</v>
      </c>
      <c r="N825" s="1" t="s">
        <v>22</v>
      </c>
      <c r="O825" s="1">
        <v>20</v>
      </c>
      <c r="P825" t="str">
        <f t="shared" si="13"/>
        <v>evening</v>
      </c>
    </row>
    <row r="826" spans="1:16" ht="15.75" customHeight="1" x14ac:dyDescent="0.35">
      <c r="A826" s="1">
        <v>1825</v>
      </c>
      <c r="B826" s="6">
        <v>44929</v>
      </c>
      <c r="C826" s="1">
        <v>204</v>
      </c>
      <c r="D826" s="1">
        <v>304</v>
      </c>
      <c r="E826" s="1">
        <v>101</v>
      </c>
      <c r="F826" s="1">
        <v>1</v>
      </c>
      <c r="G826" s="15">
        <v>344.74</v>
      </c>
      <c r="H826" s="15">
        <v>344.74</v>
      </c>
      <c r="I826" s="15">
        <v>86.185000000000002</v>
      </c>
      <c r="J826" s="1" t="b">
        <v>0</v>
      </c>
      <c r="K826" s="9" t="s">
        <v>651</v>
      </c>
      <c r="L826" s="1">
        <v>2023</v>
      </c>
      <c r="M826" s="1">
        <v>1</v>
      </c>
      <c r="N826" s="1" t="s">
        <v>31</v>
      </c>
      <c r="O826" s="1">
        <v>7</v>
      </c>
      <c r="P826" t="str">
        <f t="shared" si="13"/>
        <v>morning</v>
      </c>
    </row>
    <row r="827" spans="1:16" ht="15.75" customHeight="1" x14ac:dyDescent="0.35">
      <c r="A827" s="1">
        <v>1826</v>
      </c>
      <c r="B827" s="6">
        <v>45450</v>
      </c>
      <c r="C827" s="1">
        <v>202</v>
      </c>
      <c r="D827" s="1">
        <v>303</v>
      </c>
      <c r="E827" s="1">
        <v>103</v>
      </c>
      <c r="F827" s="1">
        <v>9</v>
      </c>
      <c r="G827" s="15">
        <v>140.756</v>
      </c>
      <c r="H827" s="15">
        <v>1266.8040000000001</v>
      </c>
      <c r="I827" s="15">
        <v>380.0412</v>
      </c>
      <c r="J827" s="1" t="b">
        <v>0</v>
      </c>
      <c r="K827" s="9" t="s">
        <v>280</v>
      </c>
      <c r="L827" s="1">
        <v>2024</v>
      </c>
      <c r="M827" s="1">
        <v>6</v>
      </c>
      <c r="N827" s="1" t="s">
        <v>26</v>
      </c>
      <c r="O827" s="1">
        <v>8</v>
      </c>
      <c r="P827" t="str">
        <f t="shared" si="13"/>
        <v>morning</v>
      </c>
    </row>
    <row r="828" spans="1:16" ht="15.75" customHeight="1" x14ac:dyDescent="0.35">
      <c r="A828" s="1">
        <v>1827</v>
      </c>
      <c r="B828" s="6">
        <v>45239</v>
      </c>
      <c r="C828" s="1">
        <v>202</v>
      </c>
      <c r="D828" s="1">
        <v>302</v>
      </c>
      <c r="E828" s="1">
        <v>104</v>
      </c>
      <c r="F828" s="1">
        <v>5</v>
      </c>
      <c r="G828" s="15">
        <v>98.604000000000013</v>
      </c>
      <c r="H828" s="15">
        <v>493.0200000000001</v>
      </c>
      <c r="I828" s="15">
        <v>73.953000000000017</v>
      </c>
      <c r="J828" s="1" t="b">
        <v>0</v>
      </c>
      <c r="K828" s="9" t="s">
        <v>652</v>
      </c>
      <c r="L828" s="1">
        <v>2023</v>
      </c>
      <c r="M828" s="1">
        <v>11</v>
      </c>
      <c r="N828" s="1" t="s">
        <v>16</v>
      </c>
      <c r="O828" s="1">
        <v>9</v>
      </c>
      <c r="P828" t="str">
        <f t="shared" si="13"/>
        <v>morning</v>
      </c>
    </row>
    <row r="829" spans="1:16" ht="15.75" customHeight="1" x14ac:dyDescent="0.35">
      <c r="A829" s="1">
        <v>1828</v>
      </c>
      <c r="B829" s="6">
        <v>45103</v>
      </c>
      <c r="C829" s="1">
        <v>202</v>
      </c>
      <c r="D829" s="1">
        <v>303</v>
      </c>
      <c r="E829" s="1">
        <v>102</v>
      </c>
      <c r="F829" s="1">
        <v>3</v>
      </c>
      <c r="G829" s="15">
        <v>223.19000000000003</v>
      </c>
      <c r="H829" s="15">
        <v>669.57</v>
      </c>
      <c r="I829" s="15">
        <v>113.82690000000002</v>
      </c>
      <c r="J829" s="1" t="b">
        <v>0</v>
      </c>
      <c r="K829" s="9" t="s">
        <v>32</v>
      </c>
      <c r="L829" s="1">
        <v>2023</v>
      </c>
      <c r="M829" s="1">
        <v>6</v>
      </c>
      <c r="N829" s="1" t="s">
        <v>28</v>
      </c>
      <c r="O829" s="1">
        <v>21</v>
      </c>
      <c r="P829" t="str">
        <f t="shared" si="13"/>
        <v>night</v>
      </c>
    </row>
    <row r="830" spans="1:16" ht="15.75" customHeight="1" x14ac:dyDescent="0.35">
      <c r="A830" s="1">
        <v>1829</v>
      </c>
      <c r="B830" s="6">
        <v>45328</v>
      </c>
      <c r="C830" s="1">
        <v>205</v>
      </c>
      <c r="D830" s="1">
        <v>301</v>
      </c>
      <c r="E830" s="1">
        <v>102</v>
      </c>
      <c r="F830" s="1">
        <v>4</v>
      </c>
      <c r="G830" s="15">
        <v>281.53399999999999</v>
      </c>
      <c r="H830" s="15">
        <v>1126.136</v>
      </c>
      <c r="I830" s="15">
        <v>213.96583999999999</v>
      </c>
      <c r="J830" s="1" t="b">
        <v>0</v>
      </c>
      <c r="K830" s="9" t="s">
        <v>653</v>
      </c>
      <c r="L830" s="1">
        <v>2024</v>
      </c>
      <c r="M830" s="1">
        <v>2</v>
      </c>
      <c r="N830" s="1" t="s">
        <v>31</v>
      </c>
      <c r="O830" s="1">
        <v>3</v>
      </c>
      <c r="P830" t="str">
        <f t="shared" si="13"/>
        <v>morning</v>
      </c>
    </row>
    <row r="831" spans="1:16" ht="15.75" customHeight="1" x14ac:dyDescent="0.35">
      <c r="A831" s="1">
        <v>1830</v>
      </c>
      <c r="B831" s="6">
        <v>45218</v>
      </c>
      <c r="C831" s="1">
        <v>205</v>
      </c>
      <c r="D831" s="1">
        <v>304</v>
      </c>
      <c r="E831" s="1">
        <v>105</v>
      </c>
      <c r="F831" s="1">
        <v>8</v>
      </c>
      <c r="G831" s="15">
        <v>160.226</v>
      </c>
      <c r="H831" s="15">
        <v>1281.808</v>
      </c>
      <c r="I831" s="15">
        <v>269.17967999999996</v>
      </c>
      <c r="J831" s="1" t="b">
        <v>0</v>
      </c>
      <c r="K831" s="9" t="s">
        <v>654</v>
      </c>
      <c r="L831" s="1">
        <v>2023</v>
      </c>
      <c r="M831" s="1">
        <v>10</v>
      </c>
      <c r="N831" s="1" t="s">
        <v>16</v>
      </c>
      <c r="O831" s="1">
        <v>12</v>
      </c>
      <c r="P831" t="str">
        <f t="shared" si="13"/>
        <v>afternoon</v>
      </c>
    </row>
    <row r="832" spans="1:16" ht="15.75" customHeight="1" x14ac:dyDescent="0.35">
      <c r="A832" s="1">
        <v>1831</v>
      </c>
      <c r="B832" s="6">
        <v>45451</v>
      </c>
      <c r="C832" s="1">
        <v>201</v>
      </c>
      <c r="D832" s="1">
        <v>304</v>
      </c>
      <c r="E832" s="1">
        <v>101</v>
      </c>
      <c r="F832" s="1">
        <v>4</v>
      </c>
      <c r="G832" s="15">
        <v>467.654</v>
      </c>
      <c r="H832" s="15">
        <v>1870.616</v>
      </c>
      <c r="I832" s="15">
        <v>467.654</v>
      </c>
      <c r="J832" s="1" t="b">
        <v>0</v>
      </c>
      <c r="K832" s="9" t="s">
        <v>655</v>
      </c>
      <c r="L832" s="1">
        <v>2024</v>
      </c>
      <c r="M832" s="1">
        <v>6</v>
      </c>
      <c r="N832" s="1" t="s">
        <v>22</v>
      </c>
      <c r="O832" s="1">
        <v>18</v>
      </c>
      <c r="P832" t="str">
        <f t="shared" si="13"/>
        <v>evening</v>
      </c>
    </row>
    <row r="833" spans="1:16" ht="15.75" customHeight="1" x14ac:dyDescent="0.35">
      <c r="A833" s="1">
        <v>1832</v>
      </c>
      <c r="B833" s="6">
        <v>45206</v>
      </c>
      <c r="C833" s="1">
        <v>205</v>
      </c>
      <c r="D833" s="1">
        <v>303</v>
      </c>
      <c r="E833" s="1">
        <v>101</v>
      </c>
      <c r="F833" s="1">
        <v>2</v>
      </c>
      <c r="G833" s="15">
        <v>84.920000000000016</v>
      </c>
      <c r="H833" s="15">
        <v>169.84000000000003</v>
      </c>
      <c r="I833" s="15">
        <v>50.952000000000005</v>
      </c>
      <c r="J833" s="1" t="b">
        <v>0</v>
      </c>
      <c r="K833" s="9" t="s">
        <v>189</v>
      </c>
      <c r="L833" s="1">
        <v>2023</v>
      </c>
      <c r="M833" s="1">
        <v>10</v>
      </c>
      <c r="N833" s="1" t="s">
        <v>22</v>
      </c>
      <c r="O833" s="1">
        <v>4</v>
      </c>
      <c r="P833" t="str">
        <f t="shared" si="13"/>
        <v>morning</v>
      </c>
    </row>
    <row r="834" spans="1:16" ht="15.75" customHeight="1" x14ac:dyDescent="0.35">
      <c r="A834" s="1">
        <v>1833</v>
      </c>
      <c r="B834" s="6">
        <v>44901</v>
      </c>
      <c r="C834" s="1">
        <v>203</v>
      </c>
      <c r="D834" s="1">
        <v>303</v>
      </c>
      <c r="E834" s="1">
        <v>103</v>
      </c>
      <c r="F834" s="1">
        <v>7</v>
      </c>
      <c r="G834" s="15">
        <v>433.79600000000005</v>
      </c>
      <c r="H834" s="15">
        <v>3036.5720000000001</v>
      </c>
      <c r="I834" s="15">
        <v>455.48579999999998</v>
      </c>
      <c r="J834" s="1" t="b">
        <v>0</v>
      </c>
      <c r="K834" s="9" t="s">
        <v>416</v>
      </c>
      <c r="L834" s="1">
        <v>2022</v>
      </c>
      <c r="M834" s="1">
        <v>12</v>
      </c>
      <c r="N834" s="1" t="s">
        <v>31</v>
      </c>
      <c r="O834" s="1">
        <v>20</v>
      </c>
      <c r="P834" t="str">
        <f t="shared" si="13"/>
        <v>evening</v>
      </c>
    </row>
    <row r="835" spans="1:16" ht="15.75" customHeight="1" x14ac:dyDescent="0.35">
      <c r="A835" s="1">
        <v>1834</v>
      </c>
      <c r="B835" s="6">
        <v>44951</v>
      </c>
      <c r="C835" s="1">
        <v>203</v>
      </c>
      <c r="D835" s="1">
        <v>305</v>
      </c>
      <c r="E835" s="1">
        <v>104</v>
      </c>
      <c r="F835" s="1">
        <v>1</v>
      </c>
      <c r="G835" s="15">
        <v>302.23599999999999</v>
      </c>
      <c r="H835" s="15">
        <v>302.23599999999999</v>
      </c>
      <c r="I835" s="15">
        <v>51.380120000000005</v>
      </c>
      <c r="J835" s="1" t="b">
        <v>0</v>
      </c>
      <c r="K835" s="9" t="s">
        <v>656</v>
      </c>
      <c r="L835" s="1">
        <v>2023</v>
      </c>
      <c r="M835" s="1">
        <v>1</v>
      </c>
      <c r="N835" s="1" t="s">
        <v>18</v>
      </c>
      <c r="O835" s="1">
        <v>5</v>
      </c>
      <c r="P835" t="str">
        <f t="shared" si="13"/>
        <v>morning</v>
      </c>
    </row>
    <row r="836" spans="1:16" ht="15.75" customHeight="1" x14ac:dyDescent="0.35">
      <c r="A836" s="1">
        <v>1835</v>
      </c>
      <c r="B836" s="6">
        <v>45549</v>
      </c>
      <c r="C836" s="1">
        <v>204</v>
      </c>
      <c r="D836" s="1">
        <v>305</v>
      </c>
      <c r="E836" s="1">
        <v>104</v>
      </c>
      <c r="F836" s="1">
        <v>3</v>
      </c>
      <c r="G836" s="15">
        <v>427.74600000000004</v>
      </c>
      <c r="H836" s="15">
        <v>1283.2380000000001</v>
      </c>
      <c r="I836" s="15">
        <v>243.81522000000001</v>
      </c>
      <c r="J836" s="1" t="b">
        <v>0</v>
      </c>
      <c r="K836" s="9" t="s">
        <v>657</v>
      </c>
      <c r="L836" s="1">
        <v>2024</v>
      </c>
      <c r="M836" s="1">
        <v>9</v>
      </c>
      <c r="N836" s="1" t="s">
        <v>22</v>
      </c>
      <c r="O836" s="1">
        <v>18</v>
      </c>
      <c r="P836" t="str">
        <f t="shared" si="13"/>
        <v>evening</v>
      </c>
    </row>
    <row r="837" spans="1:16" ht="15.75" customHeight="1" x14ac:dyDescent="0.35">
      <c r="A837" s="1">
        <v>1836</v>
      </c>
      <c r="B837" s="6">
        <v>45053</v>
      </c>
      <c r="C837" s="1">
        <v>205</v>
      </c>
      <c r="D837" s="1">
        <v>301</v>
      </c>
      <c r="E837" s="1">
        <v>102</v>
      </c>
      <c r="F837" s="1">
        <v>6</v>
      </c>
      <c r="G837" s="15">
        <v>64.284000000000006</v>
      </c>
      <c r="H837" s="15">
        <v>385.70400000000006</v>
      </c>
      <c r="I837" s="15">
        <v>80.997840000000011</v>
      </c>
      <c r="J837" s="1" t="b">
        <v>1</v>
      </c>
      <c r="K837" s="9" t="s">
        <v>348</v>
      </c>
      <c r="L837" s="1">
        <v>2023</v>
      </c>
      <c r="M837" s="1">
        <v>5</v>
      </c>
      <c r="N837" s="1" t="s">
        <v>20</v>
      </c>
      <c r="O837" s="1">
        <v>3</v>
      </c>
      <c r="P837" t="str">
        <f t="shared" si="13"/>
        <v>morning</v>
      </c>
    </row>
    <row r="838" spans="1:16" ht="15.75" customHeight="1" x14ac:dyDescent="0.35">
      <c r="A838" s="1">
        <v>1837</v>
      </c>
      <c r="B838" s="6">
        <v>45412</v>
      </c>
      <c r="C838" s="1">
        <v>204</v>
      </c>
      <c r="D838" s="1">
        <v>301</v>
      </c>
      <c r="E838" s="1">
        <v>104</v>
      </c>
      <c r="F838" s="1">
        <v>2</v>
      </c>
      <c r="G838" s="15">
        <v>76.912000000000006</v>
      </c>
      <c r="H838" s="15">
        <v>153.82400000000001</v>
      </c>
      <c r="I838" s="15">
        <v>38.456000000000003</v>
      </c>
      <c r="J838" s="1" t="b">
        <v>0</v>
      </c>
      <c r="K838" s="9" t="s">
        <v>658</v>
      </c>
      <c r="L838" s="1">
        <v>2024</v>
      </c>
      <c r="M838" s="1">
        <v>4</v>
      </c>
      <c r="N838" s="1" t="s">
        <v>31</v>
      </c>
      <c r="O838" s="1">
        <v>23</v>
      </c>
      <c r="P838" t="str">
        <f t="shared" si="13"/>
        <v>night</v>
      </c>
    </row>
    <row r="839" spans="1:16" ht="15.75" customHeight="1" x14ac:dyDescent="0.35">
      <c r="A839" s="1">
        <v>1838</v>
      </c>
      <c r="B839" s="6">
        <v>45250</v>
      </c>
      <c r="C839" s="1">
        <v>202</v>
      </c>
      <c r="D839" s="1">
        <v>303</v>
      </c>
      <c r="E839" s="1">
        <v>104</v>
      </c>
      <c r="F839" s="1">
        <v>2</v>
      </c>
      <c r="G839" s="15">
        <v>417.40600000000001</v>
      </c>
      <c r="H839" s="15">
        <v>834.81200000000001</v>
      </c>
      <c r="I839" s="15">
        <v>250.4436</v>
      </c>
      <c r="J839" s="1" t="b">
        <v>0</v>
      </c>
      <c r="K839" s="9" t="s">
        <v>517</v>
      </c>
      <c r="L839" s="1">
        <v>2023</v>
      </c>
      <c r="M839" s="1">
        <v>11</v>
      </c>
      <c r="N839" s="1" t="s">
        <v>28</v>
      </c>
      <c r="O839" s="1">
        <v>23</v>
      </c>
      <c r="P839" t="str">
        <f t="shared" si="13"/>
        <v>night</v>
      </c>
    </row>
    <row r="840" spans="1:16" ht="15.75" customHeight="1" x14ac:dyDescent="0.35">
      <c r="A840" s="1">
        <v>1839</v>
      </c>
      <c r="B840" s="6">
        <v>45210</v>
      </c>
      <c r="C840" s="1">
        <v>204</v>
      </c>
      <c r="D840" s="1">
        <v>305</v>
      </c>
      <c r="E840" s="1">
        <v>104</v>
      </c>
      <c r="F840" s="1">
        <v>5</v>
      </c>
      <c r="G840" s="15">
        <v>309.51800000000003</v>
      </c>
      <c r="H840" s="15">
        <v>1547.5900000000001</v>
      </c>
      <c r="I840" s="15">
        <v>232.13850000000002</v>
      </c>
      <c r="J840" s="1" t="b">
        <v>0</v>
      </c>
      <c r="K840" s="9" t="s">
        <v>659</v>
      </c>
      <c r="L840" s="1">
        <v>2023</v>
      </c>
      <c r="M840" s="1">
        <v>10</v>
      </c>
      <c r="N840" s="1" t="s">
        <v>18</v>
      </c>
      <c r="O840" s="1">
        <v>0</v>
      </c>
      <c r="P840" t="str">
        <f t="shared" si="13"/>
        <v>morning</v>
      </c>
    </row>
    <row r="841" spans="1:16" ht="15.75" customHeight="1" x14ac:dyDescent="0.35">
      <c r="A841" s="1">
        <v>2968</v>
      </c>
      <c r="B841" s="6">
        <v>45568</v>
      </c>
      <c r="C841" s="1">
        <v>205</v>
      </c>
      <c r="D841" s="1">
        <v>303</v>
      </c>
      <c r="E841" s="1">
        <v>104</v>
      </c>
      <c r="F841" s="1">
        <v>6</v>
      </c>
      <c r="G841" s="15">
        <v>583.44000000000005</v>
      </c>
      <c r="H841" s="15">
        <v>3500.6400000000003</v>
      </c>
      <c r="I841" s="15">
        <v>595.10880000000009</v>
      </c>
      <c r="J841" s="1" t="b">
        <v>0</v>
      </c>
      <c r="K841" s="9" t="s">
        <v>818</v>
      </c>
      <c r="L841" s="1">
        <v>2024</v>
      </c>
      <c r="M841" s="1">
        <v>10</v>
      </c>
      <c r="N841" s="1" t="s">
        <v>16</v>
      </c>
      <c r="O841" s="1">
        <v>5</v>
      </c>
      <c r="P841" t="str">
        <f t="shared" si="13"/>
        <v>morning</v>
      </c>
    </row>
    <row r="842" spans="1:16" ht="15.75" customHeight="1" x14ac:dyDescent="0.35">
      <c r="A842" s="1">
        <v>1841</v>
      </c>
      <c r="B842" s="6">
        <v>45429</v>
      </c>
      <c r="C842" s="1">
        <v>201</v>
      </c>
      <c r="D842" s="1">
        <v>305</v>
      </c>
      <c r="E842" s="1">
        <v>105</v>
      </c>
      <c r="F842" s="1">
        <v>5</v>
      </c>
      <c r="G842" s="15">
        <v>481.8</v>
      </c>
      <c r="H842" s="15">
        <v>2409</v>
      </c>
      <c r="I842" s="15">
        <v>457.71</v>
      </c>
      <c r="J842" s="1" t="b">
        <v>0</v>
      </c>
      <c r="K842" s="9" t="s">
        <v>661</v>
      </c>
      <c r="L842" s="1">
        <v>2024</v>
      </c>
      <c r="M842" s="1">
        <v>5</v>
      </c>
      <c r="N842" s="1" t="s">
        <v>26</v>
      </c>
      <c r="O842" s="1">
        <v>10</v>
      </c>
      <c r="P842" t="str">
        <f t="shared" si="13"/>
        <v>morning</v>
      </c>
    </row>
    <row r="843" spans="1:16" ht="15.75" customHeight="1" x14ac:dyDescent="0.35">
      <c r="A843" s="1">
        <v>1842</v>
      </c>
      <c r="B843" s="6">
        <v>44972</v>
      </c>
      <c r="C843" s="1">
        <v>204</v>
      </c>
      <c r="D843" s="1">
        <v>305</v>
      </c>
      <c r="E843" s="1">
        <v>103</v>
      </c>
      <c r="F843" s="1">
        <v>9</v>
      </c>
      <c r="G843" s="15">
        <v>343.55200000000002</v>
      </c>
      <c r="H843" s="15">
        <v>3091.9680000000003</v>
      </c>
      <c r="I843" s="15">
        <v>649.31328000000008</v>
      </c>
      <c r="J843" s="1" t="b">
        <v>0</v>
      </c>
      <c r="K843" s="9" t="s">
        <v>302</v>
      </c>
      <c r="L843" s="1">
        <v>2023</v>
      </c>
      <c r="M843" s="1">
        <v>2</v>
      </c>
      <c r="N843" s="1" t="s">
        <v>18</v>
      </c>
      <c r="O843" s="1">
        <v>9</v>
      </c>
      <c r="P843" t="str">
        <f t="shared" ref="P843:P906" si="14">IF(O843 &lt; 12, "morning", IF(O843 &lt; 18, "afternoon", IF(O843 &lt; 21, "evening", "night")))</f>
        <v>morning</v>
      </c>
    </row>
    <row r="844" spans="1:16" ht="15.75" customHeight="1" x14ac:dyDescent="0.35">
      <c r="A844" s="1">
        <v>1843</v>
      </c>
      <c r="B844" s="6">
        <v>45366</v>
      </c>
      <c r="C844" s="1">
        <v>202</v>
      </c>
      <c r="D844" s="1">
        <v>301</v>
      </c>
      <c r="E844" s="1">
        <v>104</v>
      </c>
      <c r="F844" s="1">
        <v>8</v>
      </c>
      <c r="G844" s="15">
        <v>102.652</v>
      </c>
      <c r="H844" s="15">
        <v>821.21600000000001</v>
      </c>
      <c r="I844" s="15">
        <v>205.304</v>
      </c>
      <c r="J844" s="1" t="b">
        <v>0</v>
      </c>
      <c r="K844" s="9" t="s">
        <v>273</v>
      </c>
      <c r="L844" s="1">
        <v>2024</v>
      </c>
      <c r="M844" s="1">
        <v>3</v>
      </c>
      <c r="N844" s="1" t="s">
        <v>26</v>
      </c>
      <c r="O844" s="1">
        <v>3</v>
      </c>
      <c r="P844" t="str">
        <f t="shared" si="14"/>
        <v>morning</v>
      </c>
    </row>
    <row r="845" spans="1:16" ht="15.75" customHeight="1" x14ac:dyDescent="0.35">
      <c r="A845" s="1">
        <v>1844</v>
      </c>
      <c r="B845" s="6">
        <v>45423</v>
      </c>
      <c r="C845" s="1">
        <v>202</v>
      </c>
      <c r="D845" s="1">
        <v>304</v>
      </c>
      <c r="E845" s="1">
        <v>104</v>
      </c>
      <c r="F845" s="1">
        <v>3</v>
      </c>
      <c r="G845" s="15">
        <v>614.24</v>
      </c>
      <c r="H845" s="15">
        <v>1842.72</v>
      </c>
      <c r="I845" s="15">
        <v>552.81600000000003</v>
      </c>
      <c r="J845" s="1" t="b">
        <v>0</v>
      </c>
      <c r="K845" s="9" t="s">
        <v>552</v>
      </c>
      <c r="L845" s="1">
        <v>2024</v>
      </c>
      <c r="M845" s="1">
        <v>5</v>
      </c>
      <c r="N845" s="1" t="s">
        <v>22</v>
      </c>
      <c r="O845" s="1">
        <v>6</v>
      </c>
      <c r="P845" t="str">
        <f t="shared" si="14"/>
        <v>morning</v>
      </c>
    </row>
    <row r="846" spans="1:16" ht="15.75" customHeight="1" x14ac:dyDescent="0.35">
      <c r="A846" s="1">
        <v>1845</v>
      </c>
      <c r="B846" s="6">
        <v>45477</v>
      </c>
      <c r="C846" s="1">
        <v>201</v>
      </c>
      <c r="D846" s="1">
        <v>305</v>
      </c>
      <c r="E846" s="1">
        <v>103</v>
      </c>
      <c r="F846" s="1">
        <v>9</v>
      </c>
      <c r="G846" s="15">
        <v>287.98</v>
      </c>
      <c r="H846" s="15">
        <v>2591.8200000000002</v>
      </c>
      <c r="I846" s="15">
        <v>388.77300000000002</v>
      </c>
      <c r="J846" s="1" t="b">
        <v>0</v>
      </c>
      <c r="K846" s="9" t="s">
        <v>662</v>
      </c>
      <c r="L846" s="1">
        <v>2024</v>
      </c>
      <c r="M846" s="1">
        <v>7</v>
      </c>
      <c r="N846" s="1" t="s">
        <v>16</v>
      </c>
      <c r="O846" s="1">
        <v>10</v>
      </c>
      <c r="P846" t="str">
        <f t="shared" si="14"/>
        <v>morning</v>
      </c>
    </row>
    <row r="847" spans="1:16" ht="15.75" customHeight="1" x14ac:dyDescent="0.35">
      <c r="A847" s="1">
        <v>1846</v>
      </c>
      <c r="B847" s="6">
        <v>45461</v>
      </c>
      <c r="C847" s="1">
        <v>202</v>
      </c>
      <c r="D847" s="1">
        <v>302</v>
      </c>
      <c r="E847" s="1">
        <v>102</v>
      </c>
      <c r="F847" s="1">
        <v>5</v>
      </c>
      <c r="G847" s="15">
        <v>150.06200000000001</v>
      </c>
      <c r="H847" s="15">
        <v>750.31000000000006</v>
      </c>
      <c r="I847" s="15">
        <v>127.55270000000002</v>
      </c>
      <c r="J847" s="1" t="b">
        <v>0</v>
      </c>
      <c r="K847" s="9" t="s">
        <v>419</v>
      </c>
      <c r="L847" s="1">
        <v>2024</v>
      </c>
      <c r="M847" s="1">
        <v>6</v>
      </c>
      <c r="N847" s="1" t="s">
        <v>31</v>
      </c>
      <c r="O847" s="1">
        <v>18</v>
      </c>
      <c r="P847" t="str">
        <f t="shared" si="14"/>
        <v>evening</v>
      </c>
    </row>
    <row r="848" spans="1:16" ht="15.75" customHeight="1" x14ac:dyDescent="0.35">
      <c r="A848" s="1">
        <v>1847</v>
      </c>
      <c r="B848" s="6">
        <v>45348</v>
      </c>
      <c r="C848" s="1">
        <v>201</v>
      </c>
      <c r="D848" s="1">
        <v>301</v>
      </c>
      <c r="E848" s="1">
        <v>105</v>
      </c>
      <c r="F848" s="1">
        <v>2</v>
      </c>
      <c r="G848" s="15">
        <v>325.71000000000004</v>
      </c>
      <c r="H848" s="15">
        <v>651.42000000000007</v>
      </c>
      <c r="I848" s="15">
        <v>123.76980000000002</v>
      </c>
      <c r="J848" s="1" t="b">
        <v>0</v>
      </c>
      <c r="K848" s="9" t="s">
        <v>62</v>
      </c>
      <c r="L848" s="1">
        <v>2024</v>
      </c>
      <c r="M848" s="1">
        <v>2</v>
      </c>
      <c r="N848" s="1" t="s">
        <v>28</v>
      </c>
      <c r="O848" s="1">
        <v>15</v>
      </c>
      <c r="P848" t="str">
        <f t="shared" si="14"/>
        <v>afternoon</v>
      </c>
    </row>
    <row r="849" spans="1:16" ht="15.75" customHeight="1" x14ac:dyDescent="0.35">
      <c r="A849" s="1">
        <v>1848</v>
      </c>
      <c r="B849" s="6">
        <v>45014</v>
      </c>
      <c r="C849" s="1">
        <v>204</v>
      </c>
      <c r="D849" s="1">
        <v>302</v>
      </c>
      <c r="E849" s="1">
        <v>103</v>
      </c>
      <c r="F849" s="1">
        <v>9</v>
      </c>
      <c r="G849" s="15">
        <v>654.98400000000015</v>
      </c>
      <c r="H849" s="15">
        <v>5894.8560000000016</v>
      </c>
      <c r="I849" s="15">
        <v>1237.9197600000002</v>
      </c>
      <c r="J849" s="1" t="b">
        <v>0</v>
      </c>
      <c r="K849" s="9" t="s">
        <v>46</v>
      </c>
      <c r="L849" s="1">
        <v>2023</v>
      </c>
      <c r="M849" s="1">
        <v>3</v>
      </c>
      <c r="N849" s="1" t="s">
        <v>18</v>
      </c>
      <c r="O849" s="1">
        <v>8</v>
      </c>
      <c r="P849" t="str">
        <f t="shared" si="14"/>
        <v>morning</v>
      </c>
    </row>
    <row r="850" spans="1:16" ht="15.75" customHeight="1" x14ac:dyDescent="0.35">
      <c r="A850" s="1">
        <v>1849</v>
      </c>
      <c r="B850" s="6">
        <v>45329</v>
      </c>
      <c r="C850" s="1">
        <v>203</v>
      </c>
      <c r="D850" s="1">
        <v>302</v>
      </c>
      <c r="E850" s="1">
        <v>104</v>
      </c>
      <c r="F850" s="1">
        <v>3</v>
      </c>
      <c r="G850" s="15">
        <v>357.89600000000007</v>
      </c>
      <c r="H850" s="15">
        <v>1073.6880000000001</v>
      </c>
      <c r="I850" s="15">
        <v>268.42200000000003</v>
      </c>
      <c r="J850" s="1" t="b">
        <v>0</v>
      </c>
      <c r="K850" s="9" t="s">
        <v>663</v>
      </c>
      <c r="L850" s="1">
        <v>2024</v>
      </c>
      <c r="M850" s="1">
        <v>2</v>
      </c>
      <c r="N850" s="1" t="s">
        <v>18</v>
      </c>
      <c r="O850" s="1">
        <v>4</v>
      </c>
      <c r="P850" t="str">
        <f t="shared" si="14"/>
        <v>morning</v>
      </c>
    </row>
    <row r="851" spans="1:16" ht="15.75" customHeight="1" x14ac:dyDescent="0.35">
      <c r="A851" s="1">
        <v>1850</v>
      </c>
      <c r="B851" s="6">
        <v>44987</v>
      </c>
      <c r="C851" s="1">
        <v>205</v>
      </c>
      <c r="D851" s="1">
        <v>301</v>
      </c>
      <c r="E851" s="1">
        <v>105</v>
      </c>
      <c r="F851" s="1">
        <v>7</v>
      </c>
      <c r="G851" s="15">
        <v>316.22800000000007</v>
      </c>
      <c r="H851" s="15">
        <v>2213.5960000000005</v>
      </c>
      <c r="I851" s="15">
        <v>664.07880000000011</v>
      </c>
      <c r="J851" s="1" t="b">
        <v>0</v>
      </c>
      <c r="K851" s="9" t="s">
        <v>335</v>
      </c>
      <c r="L851" s="1">
        <v>2023</v>
      </c>
      <c r="M851" s="1">
        <v>3</v>
      </c>
      <c r="N851" s="1" t="s">
        <v>16</v>
      </c>
      <c r="O851" s="1">
        <v>14</v>
      </c>
      <c r="P851" t="str">
        <f t="shared" si="14"/>
        <v>afternoon</v>
      </c>
    </row>
    <row r="852" spans="1:16" ht="15.75" customHeight="1" x14ac:dyDescent="0.35">
      <c r="A852" s="1">
        <v>1851</v>
      </c>
      <c r="B852" s="6">
        <v>45296</v>
      </c>
      <c r="C852" s="1">
        <v>205</v>
      </c>
      <c r="D852" s="1">
        <v>301</v>
      </c>
      <c r="E852" s="1">
        <v>101</v>
      </c>
      <c r="F852" s="1">
        <v>3</v>
      </c>
      <c r="G852" s="15">
        <v>82.346000000000004</v>
      </c>
      <c r="H852" s="15">
        <v>247.03800000000001</v>
      </c>
      <c r="I852" s="15">
        <v>37.055700000000002</v>
      </c>
      <c r="J852" s="1" t="b">
        <v>0</v>
      </c>
      <c r="K852" s="9" t="s">
        <v>664</v>
      </c>
      <c r="L852" s="1">
        <v>2024</v>
      </c>
      <c r="M852" s="1">
        <v>1</v>
      </c>
      <c r="N852" s="1" t="s">
        <v>26</v>
      </c>
      <c r="O852" s="1">
        <v>18</v>
      </c>
      <c r="P852" t="str">
        <f t="shared" si="14"/>
        <v>evening</v>
      </c>
    </row>
    <row r="853" spans="1:16" ht="15.75" customHeight="1" x14ac:dyDescent="0.35">
      <c r="A853" s="1">
        <v>1852</v>
      </c>
      <c r="B853" s="6">
        <v>45353</v>
      </c>
      <c r="C853" s="1">
        <v>202</v>
      </c>
      <c r="D853" s="1">
        <v>305</v>
      </c>
      <c r="E853" s="1">
        <v>102</v>
      </c>
      <c r="F853" s="1">
        <v>6</v>
      </c>
      <c r="G853" s="15">
        <v>438.32800000000003</v>
      </c>
      <c r="H853" s="15">
        <v>2629.9680000000003</v>
      </c>
      <c r="I853" s="15">
        <v>447.09456000000006</v>
      </c>
      <c r="J853" s="1" t="b">
        <v>0</v>
      </c>
      <c r="K853" s="9" t="s">
        <v>665</v>
      </c>
      <c r="L853" s="1">
        <v>2024</v>
      </c>
      <c r="M853" s="1">
        <v>3</v>
      </c>
      <c r="N853" s="1" t="s">
        <v>22</v>
      </c>
      <c r="O853" s="1">
        <v>18</v>
      </c>
      <c r="P853" t="str">
        <f t="shared" si="14"/>
        <v>evening</v>
      </c>
    </row>
    <row r="854" spans="1:16" ht="15.75" customHeight="1" x14ac:dyDescent="0.35">
      <c r="A854" s="1">
        <v>1853</v>
      </c>
      <c r="B854" s="6">
        <v>44878</v>
      </c>
      <c r="C854" s="1">
        <v>202</v>
      </c>
      <c r="D854" s="1">
        <v>302</v>
      </c>
      <c r="E854" s="1">
        <v>104</v>
      </c>
      <c r="F854" s="1">
        <v>2</v>
      </c>
      <c r="G854" s="15">
        <v>240.02</v>
      </c>
      <c r="H854" s="15">
        <v>480.04</v>
      </c>
      <c r="I854" s="15">
        <v>91.207599999999999</v>
      </c>
      <c r="J854" s="1" t="b">
        <v>0</v>
      </c>
      <c r="K854" s="9" t="s">
        <v>639</v>
      </c>
      <c r="L854" s="1">
        <v>2022</v>
      </c>
      <c r="M854" s="1">
        <v>11</v>
      </c>
      <c r="N854" s="1" t="s">
        <v>20</v>
      </c>
      <c r="O854" s="1">
        <v>15</v>
      </c>
      <c r="P854" t="str">
        <f t="shared" si="14"/>
        <v>afternoon</v>
      </c>
    </row>
    <row r="855" spans="1:16" ht="15.75" customHeight="1" x14ac:dyDescent="0.35">
      <c r="A855" s="1">
        <v>1854</v>
      </c>
      <c r="B855" s="6">
        <v>44957</v>
      </c>
      <c r="C855" s="1">
        <v>203</v>
      </c>
      <c r="D855" s="1">
        <v>303</v>
      </c>
      <c r="E855" s="1">
        <v>104</v>
      </c>
      <c r="F855" s="1">
        <v>9</v>
      </c>
      <c r="G855" s="15">
        <v>244.55200000000002</v>
      </c>
      <c r="H855" s="15">
        <v>2200.9680000000003</v>
      </c>
      <c r="I855" s="15">
        <v>462.20328000000006</v>
      </c>
      <c r="J855" s="1" t="b">
        <v>0</v>
      </c>
      <c r="K855" s="9" t="s">
        <v>666</v>
      </c>
      <c r="L855" s="1">
        <v>2023</v>
      </c>
      <c r="M855" s="1">
        <v>1</v>
      </c>
      <c r="N855" s="1" t="s">
        <v>31</v>
      </c>
      <c r="O855" s="1">
        <v>19</v>
      </c>
      <c r="P855" t="str">
        <f t="shared" si="14"/>
        <v>evening</v>
      </c>
    </row>
    <row r="856" spans="1:16" ht="15.75" customHeight="1" x14ac:dyDescent="0.35">
      <c r="A856" s="1">
        <v>1855</v>
      </c>
      <c r="B856" s="6">
        <v>45438</v>
      </c>
      <c r="C856" s="1">
        <v>203</v>
      </c>
      <c r="D856" s="1">
        <v>301</v>
      </c>
      <c r="E856" s="1">
        <v>101</v>
      </c>
      <c r="F856" s="1">
        <v>7</v>
      </c>
      <c r="G856" s="15">
        <v>188.78200000000001</v>
      </c>
      <c r="H856" s="15">
        <v>1321.4740000000002</v>
      </c>
      <c r="I856" s="15">
        <v>330.36850000000004</v>
      </c>
      <c r="J856" s="1" t="b">
        <v>1</v>
      </c>
      <c r="K856" s="9" t="s">
        <v>652</v>
      </c>
      <c r="L856" s="1">
        <v>2024</v>
      </c>
      <c r="M856" s="1">
        <v>5</v>
      </c>
      <c r="N856" s="1" t="s">
        <v>20</v>
      </c>
      <c r="O856" s="1">
        <v>9</v>
      </c>
      <c r="P856" t="str">
        <f t="shared" si="14"/>
        <v>morning</v>
      </c>
    </row>
    <row r="857" spans="1:16" ht="15.75" customHeight="1" x14ac:dyDescent="0.35">
      <c r="A857" s="1">
        <v>1856</v>
      </c>
      <c r="B857" s="6">
        <v>45462</v>
      </c>
      <c r="C857" s="1">
        <v>204</v>
      </c>
      <c r="D857" s="1">
        <v>301</v>
      </c>
      <c r="E857" s="1">
        <v>104</v>
      </c>
      <c r="F857" s="1">
        <v>10</v>
      </c>
      <c r="G857" s="15">
        <v>248.09400000000002</v>
      </c>
      <c r="H857" s="15">
        <v>2480.94</v>
      </c>
      <c r="I857" s="15">
        <v>744.28200000000004</v>
      </c>
      <c r="J857" s="1" t="b">
        <v>0</v>
      </c>
      <c r="K857" s="9" t="s">
        <v>667</v>
      </c>
      <c r="L857" s="1">
        <v>2024</v>
      </c>
      <c r="M857" s="1">
        <v>6</v>
      </c>
      <c r="N857" s="1" t="s">
        <v>18</v>
      </c>
      <c r="O857" s="1">
        <v>23</v>
      </c>
      <c r="P857" t="str">
        <f t="shared" si="14"/>
        <v>night</v>
      </c>
    </row>
    <row r="858" spans="1:16" ht="15.75" customHeight="1" x14ac:dyDescent="0.35">
      <c r="A858" s="1">
        <v>1857</v>
      </c>
      <c r="B858" s="6">
        <v>45084</v>
      </c>
      <c r="C858" s="1">
        <v>202</v>
      </c>
      <c r="D858" s="1">
        <v>304</v>
      </c>
      <c r="E858" s="1">
        <v>105</v>
      </c>
      <c r="F858" s="1">
        <v>7</v>
      </c>
      <c r="G858" s="15">
        <v>376.94800000000004</v>
      </c>
      <c r="H858" s="15">
        <v>2638.6360000000004</v>
      </c>
      <c r="I858" s="15">
        <v>395.79540000000003</v>
      </c>
      <c r="J858" s="1" t="b">
        <v>0</v>
      </c>
      <c r="K858" s="9" t="s">
        <v>521</v>
      </c>
      <c r="L858" s="1">
        <v>2023</v>
      </c>
      <c r="M858" s="1">
        <v>6</v>
      </c>
      <c r="N858" s="1" t="s">
        <v>18</v>
      </c>
      <c r="O858" s="1">
        <v>8</v>
      </c>
      <c r="P858" t="str">
        <f t="shared" si="14"/>
        <v>morning</v>
      </c>
    </row>
    <row r="859" spans="1:16" ht="15.75" customHeight="1" x14ac:dyDescent="0.35">
      <c r="A859" s="1">
        <v>1858</v>
      </c>
      <c r="B859" s="6">
        <v>45297</v>
      </c>
      <c r="C859" s="1">
        <v>202</v>
      </c>
      <c r="D859" s="1">
        <v>302</v>
      </c>
      <c r="E859" s="1">
        <v>105</v>
      </c>
      <c r="F859" s="1">
        <v>7</v>
      </c>
      <c r="G859" s="15">
        <v>417.47200000000004</v>
      </c>
      <c r="H859" s="15">
        <v>2922.3040000000001</v>
      </c>
      <c r="I859" s="15">
        <v>496.79168000000004</v>
      </c>
      <c r="J859" s="1" t="b">
        <v>1</v>
      </c>
      <c r="K859" s="9" t="s">
        <v>665</v>
      </c>
      <c r="L859" s="1">
        <v>2024</v>
      </c>
      <c r="M859" s="1">
        <v>1</v>
      </c>
      <c r="N859" s="1" t="s">
        <v>22</v>
      </c>
      <c r="O859" s="1">
        <v>18</v>
      </c>
      <c r="P859" t="str">
        <f t="shared" si="14"/>
        <v>evening</v>
      </c>
    </row>
    <row r="860" spans="1:16" ht="15.75" customHeight="1" x14ac:dyDescent="0.35">
      <c r="A860" s="1">
        <v>1190</v>
      </c>
      <c r="B860" s="6">
        <v>45576</v>
      </c>
      <c r="C860" s="1">
        <v>201</v>
      </c>
      <c r="D860" s="1">
        <v>303</v>
      </c>
      <c r="E860" s="1">
        <v>104</v>
      </c>
      <c r="F860" s="1">
        <v>9</v>
      </c>
      <c r="G860" s="15">
        <v>202.64200000000002</v>
      </c>
      <c r="H860" s="15">
        <v>1823.7780000000002</v>
      </c>
      <c r="I860" s="15">
        <v>547.13340000000005</v>
      </c>
      <c r="J860" s="1" t="b">
        <v>1</v>
      </c>
      <c r="K860" s="9" t="s">
        <v>201</v>
      </c>
      <c r="L860" s="1">
        <v>2024</v>
      </c>
      <c r="M860" s="1">
        <v>10</v>
      </c>
      <c r="N860" s="1" t="s">
        <v>26</v>
      </c>
      <c r="O860" s="1">
        <v>8</v>
      </c>
      <c r="P860" t="str">
        <f t="shared" si="14"/>
        <v>morning</v>
      </c>
    </row>
    <row r="861" spans="1:16" ht="15.75" customHeight="1" x14ac:dyDescent="0.35">
      <c r="A861" s="1">
        <v>2347</v>
      </c>
      <c r="B861" s="6">
        <v>45569</v>
      </c>
      <c r="C861" s="1">
        <v>204</v>
      </c>
      <c r="D861" s="1">
        <v>301</v>
      </c>
      <c r="E861" s="1">
        <v>104</v>
      </c>
      <c r="F861" s="1">
        <v>9</v>
      </c>
      <c r="G861" s="15">
        <v>226.13800000000003</v>
      </c>
      <c r="H861" s="15">
        <v>2035.2420000000002</v>
      </c>
      <c r="I861" s="15">
        <v>508.81050000000005</v>
      </c>
      <c r="J861" s="1" t="b">
        <v>0</v>
      </c>
      <c r="K861" s="9" t="s">
        <v>37</v>
      </c>
      <c r="L861" s="1">
        <v>2024</v>
      </c>
      <c r="M861" s="1">
        <v>10</v>
      </c>
      <c r="N861" s="1" t="s">
        <v>26</v>
      </c>
      <c r="O861" s="1">
        <v>0</v>
      </c>
      <c r="P861" t="str">
        <f t="shared" si="14"/>
        <v>morning</v>
      </c>
    </row>
    <row r="862" spans="1:16" ht="15.75" customHeight="1" x14ac:dyDescent="0.35">
      <c r="A862" s="1">
        <v>1861</v>
      </c>
      <c r="B862" s="6">
        <v>45501</v>
      </c>
      <c r="C862" s="1">
        <v>202</v>
      </c>
      <c r="D862" s="1">
        <v>302</v>
      </c>
      <c r="E862" s="1">
        <v>105</v>
      </c>
      <c r="F862" s="1">
        <v>2</v>
      </c>
      <c r="G862" s="15">
        <v>77.220000000000013</v>
      </c>
      <c r="H862" s="15">
        <v>154.44000000000003</v>
      </c>
      <c r="I862" s="15">
        <v>38.610000000000007</v>
      </c>
      <c r="J862" s="1" t="b">
        <v>0</v>
      </c>
      <c r="K862" s="9" t="s">
        <v>669</v>
      </c>
      <c r="L862" s="1">
        <v>2024</v>
      </c>
      <c r="M862" s="1">
        <v>7</v>
      </c>
      <c r="N862" s="1" t="s">
        <v>20</v>
      </c>
      <c r="O862" s="1">
        <v>21</v>
      </c>
      <c r="P862" t="str">
        <f t="shared" si="14"/>
        <v>night</v>
      </c>
    </row>
    <row r="863" spans="1:16" ht="15.75" customHeight="1" x14ac:dyDescent="0.35">
      <c r="A863" s="1">
        <v>1862</v>
      </c>
      <c r="B863" s="6">
        <v>45165</v>
      </c>
      <c r="C863" s="1">
        <v>203</v>
      </c>
      <c r="D863" s="1">
        <v>301</v>
      </c>
      <c r="E863" s="1">
        <v>103</v>
      </c>
      <c r="F863" s="1">
        <v>1</v>
      </c>
      <c r="G863" s="15">
        <v>296.09800000000001</v>
      </c>
      <c r="H863" s="15">
        <v>296.09800000000001</v>
      </c>
      <c r="I863" s="15">
        <v>88.829400000000007</v>
      </c>
      <c r="J863" s="1" t="b">
        <v>0</v>
      </c>
      <c r="K863" s="9" t="s">
        <v>670</v>
      </c>
      <c r="L863" s="1">
        <v>2023</v>
      </c>
      <c r="M863" s="1">
        <v>8</v>
      </c>
      <c r="N863" s="1" t="s">
        <v>20</v>
      </c>
      <c r="O863" s="1">
        <v>22</v>
      </c>
      <c r="P863" t="str">
        <f t="shared" si="14"/>
        <v>night</v>
      </c>
    </row>
    <row r="864" spans="1:16" ht="15.75" customHeight="1" x14ac:dyDescent="0.35">
      <c r="A864" s="1">
        <v>1863</v>
      </c>
      <c r="B864" s="6">
        <v>45467</v>
      </c>
      <c r="C864" s="1">
        <v>205</v>
      </c>
      <c r="D864" s="1">
        <v>305</v>
      </c>
      <c r="E864" s="1">
        <v>104</v>
      </c>
      <c r="F864" s="1">
        <v>3</v>
      </c>
      <c r="G864" s="15">
        <v>84.04</v>
      </c>
      <c r="H864" s="15">
        <v>252.12</v>
      </c>
      <c r="I864" s="15">
        <v>37.817999999999998</v>
      </c>
      <c r="J864" s="1" t="b">
        <v>0</v>
      </c>
      <c r="K864" s="9" t="s">
        <v>590</v>
      </c>
      <c r="L864" s="1">
        <v>2024</v>
      </c>
      <c r="M864" s="1">
        <v>6</v>
      </c>
      <c r="N864" s="1" t="s">
        <v>28</v>
      </c>
      <c r="O864" s="1">
        <v>15</v>
      </c>
      <c r="P864" t="str">
        <f t="shared" si="14"/>
        <v>afternoon</v>
      </c>
    </row>
    <row r="865" spans="1:16" ht="15.75" customHeight="1" x14ac:dyDescent="0.35">
      <c r="A865" s="1">
        <v>1864</v>
      </c>
      <c r="B865" s="6">
        <v>45377</v>
      </c>
      <c r="C865" s="1">
        <v>204</v>
      </c>
      <c r="D865" s="1">
        <v>302</v>
      </c>
      <c r="E865" s="1">
        <v>101</v>
      </c>
      <c r="F865" s="1">
        <v>2</v>
      </c>
      <c r="G865" s="15">
        <v>89.27600000000001</v>
      </c>
      <c r="H865" s="15">
        <v>178.55200000000002</v>
      </c>
      <c r="I865" s="15">
        <v>30.353840000000005</v>
      </c>
      <c r="J865" s="1" t="b">
        <v>0</v>
      </c>
      <c r="K865" s="9" t="s">
        <v>671</v>
      </c>
      <c r="L865" s="1">
        <v>2024</v>
      </c>
      <c r="M865" s="1">
        <v>3</v>
      </c>
      <c r="N865" s="1" t="s">
        <v>31</v>
      </c>
      <c r="O865" s="1">
        <v>14</v>
      </c>
      <c r="P865" t="str">
        <f t="shared" si="14"/>
        <v>afternoon</v>
      </c>
    </row>
    <row r="866" spans="1:16" ht="15.75" customHeight="1" x14ac:dyDescent="0.35">
      <c r="A866" s="1">
        <v>1865</v>
      </c>
      <c r="B866" s="6">
        <v>45162</v>
      </c>
      <c r="C866" s="1">
        <v>205</v>
      </c>
      <c r="D866" s="1">
        <v>302</v>
      </c>
      <c r="E866" s="1">
        <v>102</v>
      </c>
      <c r="F866" s="1">
        <v>1</v>
      </c>
      <c r="G866" s="15">
        <v>649.90200000000016</v>
      </c>
      <c r="H866" s="15">
        <v>649.90200000000016</v>
      </c>
      <c r="I866" s="15">
        <v>123.48138000000003</v>
      </c>
      <c r="J866" s="1" t="b">
        <v>0</v>
      </c>
      <c r="K866" s="9" t="s">
        <v>672</v>
      </c>
      <c r="L866" s="1">
        <v>2023</v>
      </c>
      <c r="M866" s="1">
        <v>8</v>
      </c>
      <c r="N866" s="1" t="s">
        <v>16</v>
      </c>
      <c r="O866" s="1">
        <v>20</v>
      </c>
      <c r="P866" t="str">
        <f t="shared" si="14"/>
        <v>evening</v>
      </c>
    </row>
    <row r="867" spans="1:16" ht="15.75" customHeight="1" x14ac:dyDescent="0.35">
      <c r="A867" s="1">
        <v>1866</v>
      </c>
      <c r="B867" s="6">
        <v>45440</v>
      </c>
      <c r="C867" s="1">
        <v>201</v>
      </c>
      <c r="D867" s="1">
        <v>301</v>
      </c>
      <c r="E867" s="1">
        <v>102</v>
      </c>
      <c r="F867" s="1">
        <v>3</v>
      </c>
      <c r="G867" s="15">
        <v>469.67800000000005</v>
      </c>
      <c r="H867" s="15">
        <v>1409.0340000000001</v>
      </c>
      <c r="I867" s="15">
        <v>295.89714000000004</v>
      </c>
      <c r="J867" s="1" t="b">
        <v>1</v>
      </c>
      <c r="K867" s="9" t="s">
        <v>673</v>
      </c>
      <c r="L867" s="1">
        <v>2024</v>
      </c>
      <c r="M867" s="1">
        <v>5</v>
      </c>
      <c r="N867" s="1" t="s">
        <v>31</v>
      </c>
      <c r="O867" s="1">
        <v>2</v>
      </c>
      <c r="P867" t="str">
        <f t="shared" si="14"/>
        <v>morning</v>
      </c>
    </row>
    <row r="868" spans="1:16" ht="15.75" customHeight="1" x14ac:dyDescent="0.35">
      <c r="A868" s="1">
        <v>1867</v>
      </c>
      <c r="B868" s="6">
        <v>45192</v>
      </c>
      <c r="C868" s="1">
        <v>201</v>
      </c>
      <c r="D868" s="1">
        <v>305</v>
      </c>
      <c r="E868" s="1">
        <v>101</v>
      </c>
      <c r="F868" s="1">
        <v>1</v>
      </c>
      <c r="G868" s="15">
        <v>607.53</v>
      </c>
      <c r="H868" s="15">
        <v>607.53</v>
      </c>
      <c r="I868" s="15">
        <v>151.88249999999999</v>
      </c>
      <c r="J868" s="1" t="b">
        <v>0</v>
      </c>
      <c r="K868" s="9" t="s">
        <v>653</v>
      </c>
      <c r="L868" s="1">
        <v>2023</v>
      </c>
      <c r="M868" s="1">
        <v>9</v>
      </c>
      <c r="N868" s="1" t="s">
        <v>22</v>
      </c>
      <c r="O868" s="1">
        <v>3</v>
      </c>
      <c r="P868" t="str">
        <f t="shared" si="14"/>
        <v>morning</v>
      </c>
    </row>
    <row r="869" spans="1:16" ht="15.75" customHeight="1" x14ac:dyDescent="0.35">
      <c r="A869" s="1">
        <v>1868</v>
      </c>
      <c r="B869" s="6">
        <v>44993</v>
      </c>
      <c r="C869" s="1">
        <v>202</v>
      </c>
      <c r="D869" s="1">
        <v>305</v>
      </c>
      <c r="E869" s="1">
        <v>103</v>
      </c>
      <c r="F869" s="1">
        <v>4</v>
      </c>
      <c r="G869" s="15">
        <v>363.99</v>
      </c>
      <c r="H869" s="15">
        <v>1455.96</v>
      </c>
      <c r="I869" s="15">
        <v>436.78800000000001</v>
      </c>
      <c r="J869" s="1" t="b">
        <v>1</v>
      </c>
      <c r="K869" s="9" t="s">
        <v>674</v>
      </c>
      <c r="L869" s="1">
        <v>2023</v>
      </c>
      <c r="M869" s="1">
        <v>3</v>
      </c>
      <c r="N869" s="1" t="s">
        <v>18</v>
      </c>
      <c r="O869" s="1">
        <v>15</v>
      </c>
      <c r="P869" t="str">
        <f t="shared" si="14"/>
        <v>afternoon</v>
      </c>
    </row>
    <row r="870" spans="1:16" ht="15.75" customHeight="1" x14ac:dyDescent="0.35">
      <c r="A870" s="1">
        <v>1869</v>
      </c>
      <c r="B870" s="6">
        <v>44920</v>
      </c>
      <c r="C870" s="1">
        <v>202</v>
      </c>
      <c r="D870" s="1">
        <v>302</v>
      </c>
      <c r="E870" s="1">
        <v>104</v>
      </c>
      <c r="F870" s="1">
        <v>2</v>
      </c>
      <c r="G870" s="15">
        <v>348.78800000000001</v>
      </c>
      <c r="H870" s="15">
        <v>697.57600000000002</v>
      </c>
      <c r="I870" s="15">
        <v>104.63639999999999</v>
      </c>
      <c r="J870" s="1" t="b">
        <v>0</v>
      </c>
      <c r="K870" s="9" t="s">
        <v>228</v>
      </c>
      <c r="L870" s="1">
        <v>2022</v>
      </c>
      <c r="M870" s="1">
        <v>12</v>
      </c>
      <c r="N870" s="1" t="s">
        <v>20</v>
      </c>
      <c r="O870" s="1">
        <v>23</v>
      </c>
      <c r="P870" t="str">
        <f t="shared" si="14"/>
        <v>night</v>
      </c>
    </row>
    <row r="871" spans="1:16" ht="15.75" customHeight="1" x14ac:dyDescent="0.35">
      <c r="A871" s="1">
        <v>1870</v>
      </c>
      <c r="B871" s="6">
        <v>44999</v>
      </c>
      <c r="C871" s="1">
        <v>202</v>
      </c>
      <c r="D871" s="1">
        <v>305</v>
      </c>
      <c r="E871" s="1">
        <v>101</v>
      </c>
      <c r="F871" s="1">
        <v>9</v>
      </c>
      <c r="G871" s="15">
        <v>229.50399999999999</v>
      </c>
      <c r="H871" s="15">
        <v>2065.5360000000001</v>
      </c>
      <c r="I871" s="15">
        <v>351.14112000000006</v>
      </c>
      <c r="J871" s="1" t="b">
        <v>0</v>
      </c>
      <c r="K871" s="9" t="s">
        <v>410</v>
      </c>
      <c r="L871" s="1">
        <v>2023</v>
      </c>
      <c r="M871" s="1">
        <v>3</v>
      </c>
      <c r="N871" s="1" t="s">
        <v>31</v>
      </c>
      <c r="O871" s="1">
        <v>15</v>
      </c>
      <c r="P871" t="str">
        <f t="shared" si="14"/>
        <v>afternoon</v>
      </c>
    </row>
    <row r="872" spans="1:16" ht="15.75" customHeight="1" x14ac:dyDescent="0.35">
      <c r="A872" s="1">
        <v>1871</v>
      </c>
      <c r="B872" s="6">
        <v>45319</v>
      </c>
      <c r="C872" s="1">
        <v>201</v>
      </c>
      <c r="D872" s="1">
        <v>305</v>
      </c>
      <c r="E872" s="1">
        <v>104</v>
      </c>
      <c r="F872" s="1">
        <v>7</v>
      </c>
      <c r="G872" s="15">
        <v>68.662000000000006</v>
      </c>
      <c r="H872" s="15">
        <v>480.63400000000001</v>
      </c>
      <c r="I872" s="15">
        <v>91.320459999999997</v>
      </c>
      <c r="J872" s="1" t="b">
        <v>0</v>
      </c>
      <c r="K872" s="9" t="s">
        <v>234</v>
      </c>
      <c r="L872" s="1">
        <v>2024</v>
      </c>
      <c r="M872" s="1">
        <v>1</v>
      </c>
      <c r="N872" s="1" t="s">
        <v>20</v>
      </c>
      <c r="O872" s="1">
        <v>13</v>
      </c>
      <c r="P872" t="str">
        <f t="shared" si="14"/>
        <v>afternoon</v>
      </c>
    </row>
    <row r="873" spans="1:16" ht="15.75" customHeight="1" x14ac:dyDescent="0.35">
      <c r="A873" s="1">
        <v>1872</v>
      </c>
      <c r="B873" s="6">
        <v>44904</v>
      </c>
      <c r="C873" s="1">
        <v>204</v>
      </c>
      <c r="D873" s="1">
        <v>301</v>
      </c>
      <c r="E873" s="1">
        <v>104</v>
      </c>
      <c r="F873" s="1">
        <v>9</v>
      </c>
      <c r="G873" s="15">
        <v>294.05200000000002</v>
      </c>
      <c r="H873" s="15">
        <v>2646.4680000000003</v>
      </c>
      <c r="I873" s="15">
        <v>555.75828000000001</v>
      </c>
      <c r="J873" s="1" t="b">
        <v>0</v>
      </c>
      <c r="K873" s="9" t="s">
        <v>175</v>
      </c>
      <c r="L873" s="1">
        <v>2022</v>
      </c>
      <c r="M873" s="1">
        <v>12</v>
      </c>
      <c r="N873" s="1" t="s">
        <v>26</v>
      </c>
      <c r="O873" s="1">
        <v>7</v>
      </c>
      <c r="P873" t="str">
        <f t="shared" si="14"/>
        <v>morning</v>
      </c>
    </row>
    <row r="874" spans="1:16" ht="15.75" customHeight="1" x14ac:dyDescent="0.35">
      <c r="A874" s="1">
        <v>1873</v>
      </c>
      <c r="B874" s="6">
        <v>44961</v>
      </c>
      <c r="C874" s="1">
        <v>205</v>
      </c>
      <c r="D874" s="1">
        <v>305</v>
      </c>
      <c r="E874" s="1">
        <v>102</v>
      </c>
      <c r="F874" s="1">
        <v>2</v>
      </c>
      <c r="G874" s="15">
        <v>188.87</v>
      </c>
      <c r="H874" s="15">
        <v>377.74</v>
      </c>
      <c r="I874" s="15">
        <v>94.435000000000002</v>
      </c>
      <c r="J874" s="1" t="b">
        <v>0</v>
      </c>
      <c r="K874" s="9" t="s">
        <v>675</v>
      </c>
      <c r="L874" s="1">
        <v>2023</v>
      </c>
      <c r="M874" s="1">
        <v>2</v>
      </c>
      <c r="N874" s="1" t="s">
        <v>22</v>
      </c>
      <c r="O874" s="1">
        <v>5</v>
      </c>
      <c r="P874" t="str">
        <f t="shared" si="14"/>
        <v>morning</v>
      </c>
    </row>
    <row r="875" spans="1:16" ht="15.75" customHeight="1" x14ac:dyDescent="0.35">
      <c r="A875" s="1">
        <v>1874</v>
      </c>
      <c r="B875" s="6">
        <v>45111</v>
      </c>
      <c r="C875" s="1">
        <v>201</v>
      </c>
      <c r="D875" s="1">
        <v>305</v>
      </c>
      <c r="E875" s="1">
        <v>105</v>
      </c>
      <c r="F875" s="1">
        <v>10</v>
      </c>
      <c r="G875" s="15">
        <v>361.90000000000003</v>
      </c>
      <c r="H875" s="15">
        <v>3619.0000000000005</v>
      </c>
      <c r="I875" s="15">
        <v>1085.7</v>
      </c>
      <c r="J875" s="1" t="b">
        <v>0</v>
      </c>
      <c r="K875" s="9" t="s">
        <v>676</v>
      </c>
      <c r="L875" s="1">
        <v>2023</v>
      </c>
      <c r="M875" s="1">
        <v>7</v>
      </c>
      <c r="N875" s="1" t="s">
        <v>31</v>
      </c>
      <c r="O875" s="1">
        <v>4</v>
      </c>
      <c r="P875" t="str">
        <f t="shared" si="14"/>
        <v>morning</v>
      </c>
    </row>
    <row r="876" spans="1:16" ht="15.75" customHeight="1" x14ac:dyDescent="0.35">
      <c r="A876" s="1">
        <v>1875</v>
      </c>
      <c r="B876" s="6">
        <v>44891</v>
      </c>
      <c r="C876" s="1">
        <v>205</v>
      </c>
      <c r="D876" s="1">
        <v>302</v>
      </c>
      <c r="E876" s="1">
        <v>101</v>
      </c>
      <c r="F876" s="1">
        <v>7</v>
      </c>
      <c r="G876" s="15">
        <v>233.53000000000003</v>
      </c>
      <c r="H876" s="15">
        <v>1634.7100000000003</v>
      </c>
      <c r="I876" s="15">
        <v>245.20650000000003</v>
      </c>
      <c r="J876" s="1" t="b">
        <v>0</v>
      </c>
      <c r="K876" s="9" t="s">
        <v>677</v>
      </c>
      <c r="L876" s="1">
        <v>2022</v>
      </c>
      <c r="M876" s="1">
        <v>11</v>
      </c>
      <c r="N876" s="1" t="s">
        <v>22</v>
      </c>
      <c r="O876" s="1">
        <v>5</v>
      </c>
      <c r="P876" t="str">
        <f t="shared" si="14"/>
        <v>morning</v>
      </c>
    </row>
    <row r="877" spans="1:16" ht="15.75" customHeight="1" x14ac:dyDescent="0.35">
      <c r="A877" s="1">
        <v>1876</v>
      </c>
      <c r="B877" s="6">
        <v>45038</v>
      </c>
      <c r="C877" s="1">
        <v>204</v>
      </c>
      <c r="D877" s="1">
        <v>302</v>
      </c>
      <c r="E877" s="1">
        <v>101</v>
      </c>
      <c r="F877" s="1">
        <v>2</v>
      </c>
      <c r="G877" s="15">
        <v>123.94800000000002</v>
      </c>
      <c r="H877" s="15">
        <v>247.89600000000004</v>
      </c>
      <c r="I877" s="15">
        <v>42.142320000000012</v>
      </c>
      <c r="J877" s="1" t="b">
        <v>0</v>
      </c>
      <c r="K877" s="9" t="s">
        <v>678</v>
      </c>
      <c r="L877" s="1">
        <v>2023</v>
      </c>
      <c r="M877" s="1">
        <v>4</v>
      </c>
      <c r="N877" s="1" t="s">
        <v>22</v>
      </c>
      <c r="O877" s="1">
        <v>5</v>
      </c>
      <c r="P877" t="str">
        <f t="shared" si="14"/>
        <v>morning</v>
      </c>
    </row>
    <row r="878" spans="1:16" ht="15.75" customHeight="1" x14ac:dyDescent="0.35">
      <c r="A878" s="1">
        <v>1877</v>
      </c>
      <c r="B878" s="6">
        <v>44934</v>
      </c>
      <c r="C878" s="1">
        <v>203</v>
      </c>
      <c r="D878" s="1">
        <v>303</v>
      </c>
      <c r="E878" s="1">
        <v>102</v>
      </c>
      <c r="F878" s="1">
        <v>4</v>
      </c>
      <c r="G878" s="15">
        <v>581.94399999999996</v>
      </c>
      <c r="H878" s="15">
        <v>2327.7759999999998</v>
      </c>
      <c r="I878" s="15">
        <v>442.27743999999996</v>
      </c>
      <c r="J878" s="1" t="b">
        <v>1</v>
      </c>
      <c r="K878" s="9" t="s">
        <v>17</v>
      </c>
      <c r="L878" s="1">
        <v>2023</v>
      </c>
      <c r="M878" s="1">
        <v>1</v>
      </c>
      <c r="N878" s="1" t="s">
        <v>20</v>
      </c>
      <c r="O878" s="1">
        <v>16</v>
      </c>
      <c r="P878" t="str">
        <f t="shared" si="14"/>
        <v>afternoon</v>
      </c>
    </row>
    <row r="879" spans="1:16" ht="15.75" customHeight="1" x14ac:dyDescent="0.35">
      <c r="A879" s="1">
        <v>1878</v>
      </c>
      <c r="B879" s="6">
        <v>45263</v>
      </c>
      <c r="C879" s="1">
        <v>201</v>
      </c>
      <c r="D879" s="1">
        <v>301</v>
      </c>
      <c r="E879" s="1">
        <v>101</v>
      </c>
      <c r="F879" s="1">
        <v>3</v>
      </c>
      <c r="G879" s="15">
        <v>524.87600000000009</v>
      </c>
      <c r="H879" s="15">
        <v>1574.6280000000002</v>
      </c>
      <c r="I879" s="15">
        <v>330.67188000000004</v>
      </c>
      <c r="J879" s="1" t="b">
        <v>0</v>
      </c>
      <c r="K879" s="9" t="s">
        <v>416</v>
      </c>
      <c r="L879" s="1">
        <v>2023</v>
      </c>
      <c r="M879" s="1">
        <v>12</v>
      </c>
      <c r="N879" s="1" t="s">
        <v>20</v>
      </c>
      <c r="O879" s="1">
        <v>20</v>
      </c>
      <c r="P879" t="str">
        <f t="shared" si="14"/>
        <v>evening</v>
      </c>
    </row>
    <row r="880" spans="1:16" ht="15.75" customHeight="1" x14ac:dyDescent="0.35">
      <c r="A880" s="1">
        <v>1758</v>
      </c>
      <c r="B880" s="6">
        <v>45576</v>
      </c>
      <c r="C880" s="1">
        <v>202</v>
      </c>
      <c r="D880" s="1">
        <v>301</v>
      </c>
      <c r="E880" s="1">
        <v>103</v>
      </c>
      <c r="F880" s="1">
        <v>9</v>
      </c>
      <c r="G880" s="15">
        <v>241.27400000000003</v>
      </c>
      <c r="H880" s="15">
        <v>2171.4660000000003</v>
      </c>
      <c r="I880" s="15">
        <v>456.00786000000005</v>
      </c>
      <c r="J880" s="1" t="b">
        <v>0</v>
      </c>
      <c r="K880" s="9" t="s">
        <v>468</v>
      </c>
      <c r="L880" s="1">
        <v>2024</v>
      </c>
      <c r="M880" s="1">
        <v>10</v>
      </c>
      <c r="N880" s="1" t="s">
        <v>26</v>
      </c>
      <c r="O880" s="1">
        <v>7</v>
      </c>
      <c r="P880" t="str">
        <f t="shared" si="14"/>
        <v>morning</v>
      </c>
    </row>
    <row r="881" spans="1:16" ht="15.75" customHeight="1" x14ac:dyDescent="0.35">
      <c r="A881" s="1">
        <v>1880</v>
      </c>
      <c r="B881" s="6">
        <v>44963</v>
      </c>
      <c r="C881" s="1">
        <v>205</v>
      </c>
      <c r="D881" s="1">
        <v>303</v>
      </c>
      <c r="E881" s="1">
        <v>102</v>
      </c>
      <c r="F881" s="1">
        <v>6</v>
      </c>
      <c r="G881" s="15">
        <v>621.58800000000008</v>
      </c>
      <c r="H881" s="15">
        <v>3729.5280000000002</v>
      </c>
      <c r="I881" s="15">
        <v>1118.8584000000001</v>
      </c>
      <c r="J881" s="1" t="b">
        <v>0</v>
      </c>
      <c r="K881" s="9" t="s">
        <v>170</v>
      </c>
      <c r="L881" s="1">
        <v>2023</v>
      </c>
      <c r="M881" s="1">
        <v>2</v>
      </c>
      <c r="N881" s="1" t="s">
        <v>28</v>
      </c>
      <c r="O881" s="1">
        <v>19</v>
      </c>
      <c r="P881" t="str">
        <f t="shared" si="14"/>
        <v>evening</v>
      </c>
    </row>
    <row r="882" spans="1:16" ht="15.75" customHeight="1" x14ac:dyDescent="0.35">
      <c r="A882" s="1">
        <v>1881</v>
      </c>
      <c r="B882" s="6">
        <v>45534</v>
      </c>
      <c r="C882" s="1">
        <v>201</v>
      </c>
      <c r="D882" s="1">
        <v>304</v>
      </c>
      <c r="E882" s="1">
        <v>101</v>
      </c>
      <c r="F882" s="1">
        <v>10</v>
      </c>
      <c r="G882" s="15">
        <v>430.34200000000004</v>
      </c>
      <c r="H882" s="15">
        <v>4303.42</v>
      </c>
      <c r="I882" s="15">
        <v>645.51300000000003</v>
      </c>
      <c r="J882" s="1" t="b">
        <v>0</v>
      </c>
      <c r="K882" s="9" t="s">
        <v>559</v>
      </c>
      <c r="L882" s="1">
        <v>2024</v>
      </c>
      <c r="M882" s="1">
        <v>8</v>
      </c>
      <c r="N882" s="1" t="s">
        <v>26</v>
      </c>
      <c r="O882" s="1">
        <v>10</v>
      </c>
      <c r="P882" t="str">
        <f t="shared" si="14"/>
        <v>morning</v>
      </c>
    </row>
    <row r="883" spans="1:16" ht="15.75" customHeight="1" x14ac:dyDescent="0.35">
      <c r="A883" s="1">
        <v>1882</v>
      </c>
      <c r="B883" s="6">
        <v>45259</v>
      </c>
      <c r="C883" s="1">
        <v>205</v>
      </c>
      <c r="D883" s="1">
        <v>303</v>
      </c>
      <c r="E883" s="1">
        <v>102</v>
      </c>
      <c r="F883" s="1">
        <v>2</v>
      </c>
      <c r="G883" s="15">
        <v>614.548</v>
      </c>
      <c r="H883" s="15">
        <v>1229.096</v>
      </c>
      <c r="I883" s="15">
        <v>208.94632000000001</v>
      </c>
      <c r="J883" s="1" t="b">
        <v>0</v>
      </c>
      <c r="K883" s="9" t="s">
        <v>680</v>
      </c>
      <c r="L883" s="1">
        <v>2023</v>
      </c>
      <c r="M883" s="1">
        <v>11</v>
      </c>
      <c r="N883" s="1" t="s">
        <v>18</v>
      </c>
      <c r="O883" s="1">
        <v>6</v>
      </c>
      <c r="P883" t="str">
        <f t="shared" si="14"/>
        <v>morning</v>
      </c>
    </row>
    <row r="884" spans="1:16" ht="15.75" customHeight="1" x14ac:dyDescent="0.35">
      <c r="A884" s="1">
        <v>1883</v>
      </c>
      <c r="B884" s="6">
        <v>45456</v>
      </c>
      <c r="C884" s="1">
        <v>205</v>
      </c>
      <c r="D884" s="1">
        <v>304</v>
      </c>
      <c r="E884" s="1">
        <v>101</v>
      </c>
      <c r="F884" s="1">
        <v>2</v>
      </c>
      <c r="G884" s="15">
        <v>71.104000000000013</v>
      </c>
      <c r="H884" s="15">
        <v>142.20800000000003</v>
      </c>
      <c r="I884" s="15">
        <v>27.019520000000007</v>
      </c>
      <c r="J884" s="1" t="b">
        <v>0</v>
      </c>
      <c r="K884" s="9" t="s">
        <v>681</v>
      </c>
      <c r="L884" s="1">
        <v>2024</v>
      </c>
      <c r="M884" s="1">
        <v>6</v>
      </c>
      <c r="N884" s="1" t="s">
        <v>16</v>
      </c>
      <c r="O884" s="1">
        <v>19</v>
      </c>
      <c r="P884" t="str">
        <f t="shared" si="14"/>
        <v>evening</v>
      </c>
    </row>
    <row r="885" spans="1:16" ht="15.75" customHeight="1" x14ac:dyDescent="0.35">
      <c r="A885" s="1">
        <v>1884</v>
      </c>
      <c r="B885" s="6">
        <v>45491</v>
      </c>
      <c r="C885" s="1">
        <v>203</v>
      </c>
      <c r="D885" s="1">
        <v>304</v>
      </c>
      <c r="E885" s="1">
        <v>102</v>
      </c>
      <c r="F885" s="1">
        <v>3</v>
      </c>
      <c r="G885" s="15">
        <v>186.494</v>
      </c>
      <c r="H885" s="15">
        <v>559.48199999999997</v>
      </c>
      <c r="I885" s="15">
        <v>117.49121999999998</v>
      </c>
      <c r="J885" s="1" t="b">
        <v>1</v>
      </c>
      <c r="K885" s="9" t="s">
        <v>682</v>
      </c>
      <c r="L885" s="1">
        <v>2024</v>
      </c>
      <c r="M885" s="1">
        <v>7</v>
      </c>
      <c r="N885" s="1" t="s">
        <v>16</v>
      </c>
      <c r="O885" s="1">
        <v>23</v>
      </c>
      <c r="P885" t="str">
        <f t="shared" si="14"/>
        <v>night</v>
      </c>
    </row>
    <row r="886" spans="1:16" ht="15.75" customHeight="1" x14ac:dyDescent="0.35">
      <c r="A886" s="1">
        <v>1885</v>
      </c>
      <c r="B886" s="6">
        <v>45460</v>
      </c>
      <c r="C886" s="1">
        <v>205</v>
      </c>
      <c r="D886" s="1">
        <v>303</v>
      </c>
      <c r="E886" s="1">
        <v>105</v>
      </c>
      <c r="F886" s="1">
        <v>10</v>
      </c>
      <c r="G886" s="15">
        <v>184.99800000000002</v>
      </c>
      <c r="H886" s="15">
        <v>1849.9800000000002</v>
      </c>
      <c r="I886" s="15">
        <v>462.49500000000006</v>
      </c>
      <c r="J886" s="1" t="b">
        <v>0</v>
      </c>
      <c r="K886" s="9" t="s">
        <v>683</v>
      </c>
      <c r="L886" s="1">
        <v>2024</v>
      </c>
      <c r="M886" s="1">
        <v>6</v>
      </c>
      <c r="N886" s="1" t="s">
        <v>28</v>
      </c>
      <c r="O886" s="1">
        <v>17</v>
      </c>
      <c r="P886" t="str">
        <f t="shared" si="14"/>
        <v>afternoon</v>
      </c>
    </row>
    <row r="887" spans="1:16" ht="15.75" customHeight="1" x14ac:dyDescent="0.35">
      <c r="A887" s="1">
        <v>1886</v>
      </c>
      <c r="B887" s="6">
        <v>45251</v>
      </c>
      <c r="C887" s="1">
        <v>204</v>
      </c>
      <c r="D887" s="1">
        <v>305</v>
      </c>
      <c r="E887" s="1">
        <v>105</v>
      </c>
      <c r="F887" s="1">
        <v>4</v>
      </c>
      <c r="G887" s="15">
        <v>186.16400000000002</v>
      </c>
      <c r="H887" s="15">
        <v>744.65600000000006</v>
      </c>
      <c r="I887" s="15">
        <v>223.39680000000001</v>
      </c>
      <c r="J887" s="1" t="b">
        <v>0</v>
      </c>
      <c r="K887" s="9" t="s">
        <v>684</v>
      </c>
      <c r="L887" s="1">
        <v>2023</v>
      </c>
      <c r="M887" s="1">
        <v>11</v>
      </c>
      <c r="N887" s="1" t="s">
        <v>31</v>
      </c>
      <c r="O887" s="1">
        <v>15</v>
      </c>
      <c r="P887" t="str">
        <f t="shared" si="14"/>
        <v>afternoon</v>
      </c>
    </row>
    <row r="888" spans="1:16" ht="15.75" customHeight="1" x14ac:dyDescent="0.35">
      <c r="A888" s="1">
        <v>1887</v>
      </c>
      <c r="B888" s="6">
        <v>45449</v>
      </c>
      <c r="C888" s="1">
        <v>202</v>
      </c>
      <c r="D888" s="1">
        <v>304</v>
      </c>
      <c r="E888" s="1">
        <v>103</v>
      </c>
      <c r="F888" s="1">
        <v>1</v>
      </c>
      <c r="G888" s="15">
        <v>404.93200000000002</v>
      </c>
      <c r="H888" s="15">
        <v>404.93200000000002</v>
      </c>
      <c r="I888" s="15">
        <v>60.739800000000002</v>
      </c>
      <c r="J888" s="1" t="b">
        <v>0</v>
      </c>
      <c r="K888" s="9" t="s">
        <v>406</v>
      </c>
      <c r="L888" s="1">
        <v>2024</v>
      </c>
      <c r="M888" s="1">
        <v>6</v>
      </c>
      <c r="N888" s="1" t="s">
        <v>16</v>
      </c>
      <c r="O888" s="1">
        <v>12</v>
      </c>
      <c r="P888" t="str">
        <f t="shared" si="14"/>
        <v>afternoon</v>
      </c>
    </row>
    <row r="889" spans="1:16" ht="15.75" customHeight="1" x14ac:dyDescent="0.35">
      <c r="A889" s="1">
        <v>1888</v>
      </c>
      <c r="B889" s="6">
        <v>44948</v>
      </c>
      <c r="C889" s="1">
        <v>202</v>
      </c>
      <c r="D889" s="1">
        <v>301</v>
      </c>
      <c r="E889" s="1">
        <v>101</v>
      </c>
      <c r="F889" s="1">
        <v>5</v>
      </c>
      <c r="G889" s="15">
        <v>193.64400000000001</v>
      </c>
      <c r="H889" s="15">
        <v>968.22</v>
      </c>
      <c r="I889" s="15">
        <v>164.59740000000002</v>
      </c>
      <c r="J889" s="1" t="b">
        <v>1</v>
      </c>
      <c r="K889" s="9" t="s">
        <v>579</v>
      </c>
      <c r="L889" s="1">
        <v>2023</v>
      </c>
      <c r="M889" s="1">
        <v>1</v>
      </c>
      <c r="N889" s="1" t="s">
        <v>20</v>
      </c>
      <c r="O889" s="1">
        <v>20</v>
      </c>
      <c r="P889" t="str">
        <f t="shared" si="14"/>
        <v>evening</v>
      </c>
    </row>
    <row r="890" spans="1:16" ht="15.75" customHeight="1" x14ac:dyDescent="0.35">
      <c r="A890" s="1">
        <v>1889</v>
      </c>
      <c r="B890" s="6">
        <v>45532</v>
      </c>
      <c r="C890" s="1">
        <v>201</v>
      </c>
      <c r="D890" s="1">
        <v>301</v>
      </c>
      <c r="E890" s="1">
        <v>104</v>
      </c>
      <c r="F890" s="1">
        <v>3</v>
      </c>
      <c r="G890" s="15">
        <v>448.16200000000003</v>
      </c>
      <c r="H890" s="15">
        <v>1344.4860000000001</v>
      </c>
      <c r="I890" s="15">
        <v>255.45234000000002</v>
      </c>
      <c r="J890" s="1" t="b">
        <v>0</v>
      </c>
      <c r="K890" s="9" t="s">
        <v>685</v>
      </c>
      <c r="L890" s="1">
        <v>2024</v>
      </c>
      <c r="M890" s="1">
        <v>8</v>
      </c>
      <c r="N890" s="1" t="s">
        <v>18</v>
      </c>
      <c r="O890" s="1">
        <v>0</v>
      </c>
      <c r="P890" t="str">
        <f t="shared" si="14"/>
        <v>morning</v>
      </c>
    </row>
    <row r="891" spans="1:16" ht="15.75" customHeight="1" x14ac:dyDescent="0.35">
      <c r="A891" s="1">
        <v>1890</v>
      </c>
      <c r="B891" s="6">
        <v>45223</v>
      </c>
      <c r="C891" s="1">
        <v>203</v>
      </c>
      <c r="D891" s="1">
        <v>305</v>
      </c>
      <c r="E891" s="1">
        <v>101</v>
      </c>
      <c r="F891" s="1">
        <v>7</v>
      </c>
      <c r="G891" s="15">
        <v>322.91600000000005</v>
      </c>
      <c r="H891" s="15">
        <v>2260.4120000000003</v>
      </c>
      <c r="I891" s="15">
        <v>474.68652000000003</v>
      </c>
      <c r="J891" s="1" t="b">
        <v>0</v>
      </c>
      <c r="K891" s="9" t="s">
        <v>268</v>
      </c>
      <c r="L891" s="1">
        <v>2023</v>
      </c>
      <c r="M891" s="1">
        <v>10</v>
      </c>
      <c r="N891" s="1" t="s">
        <v>31</v>
      </c>
      <c r="O891" s="1">
        <v>7</v>
      </c>
      <c r="P891" t="str">
        <f t="shared" si="14"/>
        <v>morning</v>
      </c>
    </row>
    <row r="892" spans="1:16" ht="15.75" customHeight="1" x14ac:dyDescent="0.35">
      <c r="A892" s="1">
        <v>1891</v>
      </c>
      <c r="B892" s="6">
        <v>45245</v>
      </c>
      <c r="C892" s="1">
        <v>203</v>
      </c>
      <c r="D892" s="1">
        <v>305</v>
      </c>
      <c r="E892" s="1">
        <v>105</v>
      </c>
      <c r="F892" s="1">
        <v>1</v>
      </c>
      <c r="G892" s="15">
        <v>604.89</v>
      </c>
      <c r="H892" s="15">
        <v>604.89</v>
      </c>
      <c r="I892" s="15">
        <v>151.2225</v>
      </c>
      <c r="J892" s="1" t="b">
        <v>0</v>
      </c>
      <c r="K892" s="9" t="s">
        <v>686</v>
      </c>
      <c r="L892" s="1">
        <v>2023</v>
      </c>
      <c r="M892" s="1">
        <v>11</v>
      </c>
      <c r="N892" s="1" t="s">
        <v>18</v>
      </c>
      <c r="O892" s="1">
        <v>12</v>
      </c>
      <c r="P892" t="str">
        <f t="shared" si="14"/>
        <v>afternoon</v>
      </c>
    </row>
    <row r="893" spans="1:16" ht="15.75" customHeight="1" x14ac:dyDescent="0.35">
      <c r="A893" s="1">
        <v>1892</v>
      </c>
      <c r="B893" s="6">
        <v>45525</v>
      </c>
      <c r="C893" s="1">
        <v>203</v>
      </c>
      <c r="D893" s="1">
        <v>303</v>
      </c>
      <c r="E893" s="1">
        <v>102</v>
      </c>
      <c r="F893" s="1">
        <v>5</v>
      </c>
      <c r="G893" s="15">
        <v>135.828</v>
      </c>
      <c r="H893" s="15">
        <v>679.14</v>
      </c>
      <c r="I893" s="15">
        <v>203.74199999999999</v>
      </c>
      <c r="J893" s="1" t="b">
        <v>1</v>
      </c>
      <c r="K893" s="9" t="s">
        <v>687</v>
      </c>
      <c r="L893" s="1">
        <v>2024</v>
      </c>
      <c r="M893" s="1">
        <v>8</v>
      </c>
      <c r="N893" s="1" t="s">
        <v>18</v>
      </c>
      <c r="O893" s="1">
        <v>16</v>
      </c>
      <c r="P893" t="str">
        <f t="shared" si="14"/>
        <v>afternoon</v>
      </c>
    </row>
    <row r="894" spans="1:16" ht="15.75" customHeight="1" x14ac:dyDescent="0.35">
      <c r="A894" s="1">
        <v>1893</v>
      </c>
      <c r="B894" s="6">
        <v>45440</v>
      </c>
      <c r="C894" s="1">
        <v>203</v>
      </c>
      <c r="D894" s="1">
        <v>302</v>
      </c>
      <c r="E894" s="1">
        <v>104</v>
      </c>
      <c r="F894" s="1">
        <v>3</v>
      </c>
      <c r="G894" s="15">
        <v>401.96200000000005</v>
      </c>
      <c r="H894" s="15">
        <v>1205.8860000000002</v>
      </c>
      <c r="I894" s="15">
        <v>180.88290000000003</v>
      </c>
      <c r="J894" s="1" t="b">
        <v>0</v>
      </c>
      <c r="K894" s="9" t="s">
        <v>688</v>
      </c>
      <c r="L894" s="1">
        <v>2024</v>
      </c>
      <c r="M894" s="1">
        <v>5</v>
      </c>
      <c r="N894" s="1" t="s">
        <v>31</v>
      </c>
      <c r="O894" s="1">
        <v>10</v>
      </c>
      <c r="P894" t="str">
        <f t="shared" si="14"/>
        <v>morning</v>
      </c>
    </row>
    <row r="895" spans="1:16" ht="15.75" customHeight="1" x14ac:dyDescent="0.35">
      <c r="A895" s="1">
        <v>1894</v>
      </c>
      <c r="B895" s="6">
        <v>45072</v>
      </c>
      <c r="C895" s="1">
        <v>202</v>
      </c>
      <c r="D895" s="1">
        <v>304</v>
      </c>
      <c r="E895" s="1">
        <v>104</v>
      </c>
      <c r="F895" s="1">
        <v>7</v>
      </c>
      <c r="G895" s="15">
        <v>226.82</v>
      </c>
      <c r="H895" s="15">
        <v>1587.74</v>
      </c>
      <c r="I895" s="15">
        <v>269.91580000000005</v>
      </c>
      <c r="J895" s="1" t="b">
        <v>0</v>
      </c>
      <c r="K895" s="9" t="s">
        <v>689</v>
      </c>
      <c r="L895" s="1">
        <v>2023</v>
      </c>
      <c r="M895" s="1">
        <v>5</v>
      </c>
      <c r="N895" s="1" t="s">
        <v>26</v>
      </c>
      <c r="O895" s="1">
        <v>6</v>
      </c>
      <c r="P895" t="str">
        <f t="shared" si="14"/>
        <v>morning</v>
      </c>
    </row>
    <row r="896" spans="1:16" ht="15.75" customHeight="1" x14ac:dyDescent="0.35">
      <c r="A896" s="1">
        <v>1895</v>
      </c>
      <c r="B896" s="6">
        <v>45112</v>
      </c>
      <c r="C896" s="1">
        <v>205</v>
      </c>
      <c r="D896" s="1">
        <v>305</v>
      </c>
      <c r="E896" s="1">
        <v>102</v>
      </c>
      <c r="F896" s="1">
        <v>3</v>
      </c>
      <c r="G896" s="15">
        <v>470.31600000000003</v>
      </c>
      <c r="H896" s="15">
        <v>1410.9480000000001</v>
      </c>
      <c r="I896" s="15">
        <v>268.08012000000002</v>
      </c>
      <c r="J896" s="1" t="b">
        <v>0</v>
      </c>
      <c r="K896" s="9" t="s">
        <v>690</v>
      </c>
      <c r="L896" s="1">
        <v>2023</v>
      </c>
      <c r="M896" s="1">
        <v>7</v>
      </c>
      <c r="N896" s="1" t="s">
        <v>18</v>
      </c>
      <c r="O896" s="1">
        <v>13</v>
      </c>
      <c r="P896" t="str">
        <f t="shared" si="14"/>
        <v>afternoon</v>
      </c>
    </row>
    <row r="897" spans="1:16" ht="15.75" customHeight="1" x14ac:dyDescent="0.35">
      <c r="A897" s="1">
        <v>1896</v>
      </c>
      <c r="B897" s="6">
        <v>45280</v>
      </c>
      <c r="C897" s="1">
        <v>202</v>
      </c>
      <c r="D897" s="1">
        <v>303</v>
      </c>
      <c r="E897" s="1">
        <v>103</v>
      </c>
      <c r="F897" s="1">
        <v>1</v>
      </c>
      <c r="G897" s="15">
        <v>497.61800000000005</v>
      </c>
      <c r="H897" s="15">
        <v>497.61800000000005</v>
      </c>
      <c r="I897" s="15">
        <v>104.49978</v>
      </c>
      <c r="J897" s="1" t="b">
        <v>0</v>
      </c>
      <c r="K897" s="9" t="s">
        <v>691</v>
      </c>
      <c r="L897" s="1">
        <v>2023</v>
      </c>
      <c r="M897" s="1">
        <v>12</v>
      </c>
      <c r="N897" s="1" t="s">
        <v>18</v>
      </c>
      <c r="O897" s="1">
        <v>23</v>
      </c>
      <c r="P897" t="str">
        <f t="shared" si="14"/>
        <v>night</v>
      </c>
    </row>
    <row r="898" spans="1:16" ht="15.75" customHeight="1" x14ac:dyDescent="0.35">
      <c r="A898" s="1">
        <v>1897</v>
      </c>
      <c r="B898" s="6">
        <v>45415</v>
      </c>
      <c r="C898" s="1">
        <v>202</v>
      </c>
      <c r="D898" s="1">
        <v>302</v>
      </c>
      <c r="E898" s="1">
        <v>102</v>
      </c>
      <c r="F898" s="1">
        <v>10</v>
      </c>
      <c r="G898" s="15">
        <v>459.11800000000005</v>
      </c>
      <c r="H898" s="15">
        <v>4591.18</v>
      </c>
      <c r="I898" s="15">
        <v>1147.7950000000001</v>
      </c>
      <c r="J898" s="1" t="b">
        <v>0</v>
      </c>
      <c r="K898" s="9" t="s">
        <v>692</v>
      </c>
      <c r="L898" s="1">
        <v>2024</v>
      </c>
      <c r="M898" s="1">
        <v>5</v>
      </c>
      <c r="N898" s="1" t="s">
        <v>26</v>
      </c>
      <c r="O898" s="1">
        <v>0</v>
      </c>
      <c r="P898" t="str">
        <f t="shared" si="14"/>
        <v>morning</v>
      </c>
    </row>
    <row r="899" spans="1:16" ht="15.75" customHeight="1" x14ac:dyDescent="0.35">
      <c r="A899" s="1">
        <v>1898</v>
      </c>
      <c r="B899" s="6">
        <v>45549</v>
      </c>
      <c r="C899" s="1">
        <v>201</v>
      </c>
      <c r="D899" s="1">
        <v>304</v>
      </c>
      <c r="E899" s="1">
        <v>101</v>
      </c>
      <c r="F899" s="1">
        <v>6</v>
      </c>
      <c r="G899" s="15">
        <v>385.17600000000004</v>
      </c>
      <c r="H899" s="15">
        <v>2311.0560000000005</v>
      </c>
      <c r="I899" s="15">
        <v>693.31680000000017</v>
      </c>
      <c r="J899" s="1" t="b">
        <v>0</v>
      </c>
      <c r="K899" s="9" t="s">
        <v>693</v>
      </c>
      <c r="L899" s="1">
        <v>2024</v>
      </c>
      <c r="M899" s="1">
        <v>9</v>
      </c>
      <c r="N899" s="1" t="s">
        <v>22</v>
      </c>
      <c r="O899" s="1">
        <v>2</v>
      </c>
      <c r="P899" t="str">
        <f t="shared" si="14"/>
        <v>morning</v>
      </c>
    </row>
    <row r="900" spans="1:16" ht="15.75" customHeight="1" x14ac:dyDescent="0.35">
      <c r="A900" s="1">
        <v>1899</v>
      </c>
      <c r="B900" s="6">
        <v>45295</v>
      </c>
      <c r="C900" s="1">
        <v>205</v>
      </c>
      <c r="D900" s="1">
        <v>303</v>
      </c>
      <c r="E900" s="1">
        <v>105</v>
      </c>
      <c r="F900" s="1">
        <v>4</v>
      </c>
      <c r="G900" s="15">
        <v>426.38200000000006</v>
      </c>
      <c r="H900" s="15">
        <v>1705.5280000000002</v>
      </c>
      <c r="I900" s="15">
        <v>255.82920000000001</v>
      </c>
      <c r="J900" s="1" t="b">
        <v>1</v>
      </c>
      <c r="K900" s="9" t="s">
        <v>151</v>
      </c>
      <c r="L900" s="1">
        <v>2024</v>
      </c>
      <c r="M900" s="1">
        <v>1</v>
      </c>
      <c r="N900" s="1" t="s">
        <v>16</v>
      </c>
      <c r="O900" s="1">
        <v>18</v>
      </c>
      <c r="P900" t="str">
        <f t="shared" si="14"/>
        <v>evening</v>
      </c>
    </row>
    <row r="901" spans="1:16" ht="15.75" customHeight="1" x14ac:dyDescent="0.35">
      <c r="A901" s="1">
        <v>1900</v>
      </c>
      <c r="B901" s="6">
        <v>44888</v>
      </c>
      <c r="C901" s="1">
        <v>204</v>
      </c>
      <c r="D901" s="1">
        <v>302</v>
      </c>
      <c r="E901" s="1">
        <v>104</v>
      </c>
      <c r="F901" s="1">
        <v>7</v>
      </c>
      <c r="G901" s="15">
        <v>267.71800000000002</v>
      </c>
      <c r="H901" s="15">
        <v>1874.0260000000001</v>
      </c>
      <c r="I901" s="15">
        <v>318.58442000000002</v>
      </c>
      <c r="J901" s="1" t="b">
        <v>0</v>
      </c>
      <c r="K901" s="9" t="s">
        <v>194</v>
      </c>
      <c r="L901" s="1">
        <v>2022</v>
      </c>
      <c r="M901" s="1">
        <v>11</v>
      </c>
      <c r="N901" s="1" t="s">
        <v>18</v>
      </c>
      <c r="O901" s="1">
        <v>7</v>
      </c>
      <c r="P901" t="str">
        <f t="shared" si="14"/>
        <v>morning</v>
      </c>
    </row>
    <row r="902" spans="1:16" ht="15.75" customHeight="1" x14ac:dyDescent="0.35">
      <c r="A902" s="1">
        <v>1901</v>
      </c>
      <c r="B902" s="6">
        <v>45225</v>
      </c>
      <c r="C902" s="1">
        <v>204</v>
      </c>
      <c r="D902" s="1">
        <v>304</v>
      </c>
      <c r="E902" s="1">
        <v>103</v>
      </c>
      <c r="F902" s="1">
        <v>3</v>
      </c>
      <c r="G902" s="15">
        <v>287.25400000000002</v>
      </c>
      <c r="H902" s="15">
        <v>861.76200000000006</v>
      </c>
      <c r="I902" s="15">
        <v>163.73478</v>
      </c>
      <c r="J902" s="1" t="b">
        <v>1</v>
      </c>
      <c r="K902" s="9" t="s">
        <v>694</v>
      </c>
      <c r="L902" s="1">
        <v>2023</v>
      </c>
      <c r="M902" s="1">
        <v>10</v>
      </c>
      <c r="N902" s="1" t="s">
        <v>16</v>
      </c>
      <c r="O902" s="1">
        <v>0</v>
      </c>
      <c r="P902" t="str">
        <f t="shared" si="14"/>
        <v>morning</v>
      </c>
    </row>
    <row r="903" spans="1:16" ht="15.75" customHeight="1" x14ac:dyDescent="0.35">
      <c r="A903" s="1">
        <v>1902</v>
      </c>
      <c r="B903" s="6">
        <v>45143</v>
      </c>
      <c r="C903" s="1">
        <v>203</v>
      </c>
      <c r="D903" s="1">
        <v>304</v>
      </c>
      <c r="E903" s="1">
        <v>105</v>
      </c>
      <c r="F903" s="1">
        <v>9</v>
      </c>
      <c r="G903" s="15">
        <v>509.69600000000008</v>
      </c>
      <c r="H903" s="15">
        <v>4587.264000000001</v>
      </c>
      <c r="I903" s="15">
        <v>963.32544000000019</v>
      </c>
      <c r="J903" s="1" t="b">
        <v>1</v>
      </c>
      <c r="K903" s="9" t="s">
        <v>695</v>
      </c>
      <c r="L903" s="1">
        <v>2023</v>
      </c>
      <c r="M903" s="1">
        <v>8</v>
      </c>
      <c r="N903" s="1" t="s">
        <v>22</v>
      </c>
      <c r="O903" s="1">
        <v>3</v>
      </c>
      <c r="P903" t="str">
        <f t="shared" si="14"/>
        <v>morning</v>
      </c>
    </row>
    <row r="904" spans="1:16" ht="15.75" customHeight="1" x14ac:dyDescent="0.35">
      <c r="A904" s="1">
        <v>1903</v>
      </c>
      <c r="B904" s="6">
        <v>45410</v>
      </c>
      <c r="C904" s="1">
        <v>201</v>
      </c>
      <c r="D904" s="1">
        <v>301</v>
      </c>
      <c r="E904" s="1">
        <v>105</v>
      </c>
      <c r="F904" s="1">
        <v>10</v>
      </c>
      <c r="G904" s="15">
        <v>647.63600000000008</v>
      </c>
      <c r="H904" s="15">
        <v>6476.3600000000006</v>
      </c>
      <c r="I904" s="15">
        <v>1619.0900000000001</v>
      </c>
      <c r="J904" s="1" t="b">
        <v>0</v>
      </c>
      <c r="K904" s="9" t="s">
        <v>696</v>
      </c>
      <c r="L904" s="1">
        <v>2024</v>
      </c>
      <c r="M904" s="1">
        <v>4</v>
      </c>
      <c r="N904" s="1" t="s">
        <v>20</v>
      </c>
      <c r="O904" s="1">
        <v>0</v>
      </c>
      <c r="P904" t="str">
        <f t="shared" si="14"/>
        <v>morning</v>
      </c>
    </row>
    <row r="905" spans="1:16" ht="15.75" customHeight="1" x14ac:dyDescent="0.35">
      <c r="A905" s="1">
        <v>1904</v>
      </c>
      <c r="B905" s="6">
        <v>45307</v>
      </c>
      <c r="C905" s="1">
        <v>201</v>
      </c>
      <c r="D905" s="1">
        <v>304</v>
      </c>
      <c r="E905" s="1">
        <v>102</v>
      </c>
      <c r="F905" s="1">
        <v>6</v>
      </c>
      <c r="G905" s="15">
        <v>226.82</v>
      </c>
      <c r="H905" s="15">
        <v>1360.92</v>
      </c>
      <c r="I905" s="15">
        <v>408.27600000000001</v>
      </c>
      <c r="J905" s="1" t="b">
        <v>0</v>
      </c>
      <c r="K905" s="9" t="s">
        <v>327</v>
      </c>
      <c r="L905" s="1">
        <v>2024</v>
      </c>
      <c r="M905" s="1">
        <v>1</v>
      </c>
      <c r="N905" s="1" t="s">
        <v>31</v>
      </c>
      <c r="O905" s="1">
        <v>5</v>
      </c>
      <c r="P905" t="str">
        <f t="shared" si="14"/>
        <v>morning</v>
      </c>
    </row>
    <row r="906" spans="1:16" ht="15.75" customHeight="1" x14ac:dyDescent="0.35">
      <c r="A906" s="1">
        <v>1905</v>
      </c>
      <c r="B906" s="6">
        <v>45199</v>
      </c>
      <c r="C906" s="1">
        <v>204</v>
      </c>
      <c r="D906" s="1">
        <v>302</v>
      </c>
      <c r="E906" s="1">
        <v>104</v>
      </c>
      <c r="F906" s="1">
        <v>3</v>
      </c>
      <c r="G906" s="15">
        <v>157.87200000000001</v>
      </c>
      <c r="H906" s="15">
        <v>473.61600000000004</v>
      </c>
      <c r="I906" s="15">
        <v>71.042400000000001</v>
      </c>
      <c r="J906" s="1" t="b">
        <v>0</v>
      </c>
      <c r="K906" s="9" t="s">
        <v>226</v>
      </c>
      <c r="L906" s="1">
        <v>2023</v>
      </c>
      <c r="M906" s="1">
        <v>9</v>
      </c>
      <c r="N906" s="1" t="s">
        <v>22</v>
      </c>
      <c r="O906" s="1">
        <v>13</v>
      </c>
      <c r="P906" t="str">
        <f t="shared" si="14"/>
        <v>afternoon</v>
      </c>
    </row>
    <row r="907" spans="1:16" ht="15.75" customHeight="1" x14ac:dyDescent="0.35">
      <c r="A907" s="1">
        <v>1906</v>
      </c>
      <c r="B907" s="6">
        <v>45532</v>
      </c>
      <c r="C907" s="1">
        <v>201</v>
      </c>
      <c r="D907" s="1">
        <v>302</v>
      </c>
      <c r="E907" s="1">
        <v>102</v>
      </c>
      <c r="F907" s="1">
        <v>8</v>
      </c>
      <c r="G907" s="15">
        <v>430.32000000000005</v>
      </c>
      <c r="H907" s="15">
        <v>3442.5600000000004</v>
      </c>
      <c r="I907" s="15">
        <v>585.23520000000008</v>
      </c>
      <c r="J907" s="1" t="b">
        <v>0</v>
      </c>
      <c r="K907" s="9" t="s">
        <v>697</v>
      </c>
      <c r="L907" s="1">
        <v>2024</v>
      </c>
      <c r="M907" s="1">
        <v>8</v>
      </c>
      <c r="N907" s="1" t="s">
        <v>18</v>
      </c>
      <c r="O907" s="1">
        <v>22</v>
      </c>
      <c r="P907" t="str">
        <f t="shared" ref="P907:P970" si="15">IF(O907 &lt; 12, "morning", IF(O907 &lt; 18, "afternoon", IF(O907 &lt; 21, "evening", "night")))</f>
        <v>night</v>
      </c>
    </row>
    <row r="908" spans="1:16" ht="15.75" customHeight="1" x14ac:dyDescent="0.35">
      <c r="A908" s="1">
        <v>1907</v>
      </c>
      <c r="B908" s="6">
        <v>45344</v>
      </c>
      <c r="C908" s="1">
        <v>203</v>
      </c>
      <c r="D908" s="1">
        <v>301</v>
      </c>
      <c r="E908" s="1">
        <v>104</v>
      </c>
      <c r="F908" s="1">
        <v>5</v>
      </c>
      <c r="G908" s="15">
        <v>145.83800000000002</v>
      </c>
      <c r="H908" s="15">
        <v>729.19</v>
      </c>
      <c r="I908" s="15">
        <v>138.54610000000002</v>
      </c>
      <c r="J908" s="1" t="b">
        <v>0</v>
      </c>
      <c r="K908" s="9" t="s">
        <v>698</v>
      </c>
      <c r="L908" s="1">
        <v>2024</v>
      </c>
      <c r="M908" s="1">
        <v>2</v>
      </c>
      <c r="N908" s="1" t="s">
        <v>16</v>
      </c>
      <c r="O908" s="1">
        <v>0</v>
      </c>
      <c r="P908" t="str">
        <f t="shared" si="15"/>
        <v>morning</v>
      </c>
    </row>
    <row r="909" spans="1:16" ht="15.75" customHeight="1" x14ac:dyDescent="0.35">
      <c r="A909" s="1">
        <v>1908</v>
      </c>
      <c r="B909" s="6">
        <v>45083</v>
      </c>
      <c r="C909" s="1">
        <v>201</v>
      </c>
      <c r="D909" s="1">
        <v>302</v>
      </c>
      <c r="E909" s="1">
        <v>103</v>
      </c>
      <c r="F909" s="1">
        <v>5</v>
      </c>
      <c r="G909" s="15">
        <v>114.51</v>
      </c>
      <c r="H909" s="15">
        <v>572.55000000000007</v>
      </c>
      <c r="I909" s="15">
        <v>120.23550000000002</v>
      </c>
      <c r="J909" s="1" t="b">
        <v>1</v>
      </c>
      <c r="K909" s="9" t="s">
        <v>296</v>
      </c>
      <c r="L909" s="1">
        <v>2023</v>
      </c>
      <c r="M909" s="1">
        <v>6</v>
      </c>
      <c r="N909" s="1" t="s">
        <v>31</v>
      </c>
      <c r="O909" s="1">
        <v>16</v>
      </c>
      <c r="P909" t="str">
        <f t="shared" si="15"/>
        <v>afternoon</v>
      </c>
    </row>
    <row r="910" spans="1:16" ht="15.75" customHeight="1" x14ac:dyDescent="0.35">
      <c r="A910" s="1">
        <v>1909</v>
      </c>
      <c r="B910" s="6">
        <v>45462</v>
      </c>
      <c r="C910" s="1">
        <v>203</v>
      </c>
      <c r="D910" s="1">
        <v>302</v>
      </c>
      <c r="E910" s="1">
        <v>105</v>
      </c>
      <c r="F910" s="1">
        <v>9</v>
      </c>
      <c r="G910" s="15">
        <v>468.13800000000003</v>
      </c>
      <c r="H910" s="15">
        <v>4213.2420000000002</v>
      </c>
      <c r="I910" s="15">
        <v>1053.3105</v>
      </c>
      <c r="J910" s="1" t="b">
        <v>0</v>
      </c>
      <c r="K910" s="9" t="s">
        <v>114</v>
      </c>
      <c r="L910" s="1">
        <v>2024</v>
      </c>
      <c r="M910" s="1">
        <v>6</v>
      </c>
      <c r="N910" s="1" t="s">
        <v>18</v>
      </c>
      <c r="O910" s="1">
        <v>12</v>
      </c>
      <c r="P910" t="str">
        <f t="shared" si="15"/>
        <v>afternoon</v>
      </c>
    </row>
    <row r="911" spans="1:16" ht="15.75" customHeight="1" x14ac:dyDescent="0.35">
      <c r="A911" s="1">
        <v>1910</v>
      </c>
      <c r="B911" s="6">
        <v>45407</v>
      </c>
      <c r="C911" s="1">
        <v>202</v>
      </c>
      <c r="D911" s="1">
        <v>305</v>
      </c>
      <c r="E911" s="1">
        <v>103</v>
      </c>
      <c r="F911" s="1">
        <v>10</v>
      </c>
      <c r="G911" s="15">
        <v>645.28200000000004</v>
      </c>
      <c r="H911" s="15">
        <v>6452.8200000000006</v>
      </c>
      <c r="I911" s="15">
        <v>1935.846</v>
      </c>
      <c r="J911" s="1" t="b">
        <v>0</v>
      </c>
      <c r="K911" s="9" t="s">
        <v>699</v>
      </c>
      <c r="L911" s="1">
        <v>2024</v>
      </c>
      <c r="M911" s="1">
        <v>4</v>
      </c>
      <c r="N911" s="1" t="s">
        <v>16</v>
      </c>
      <c r="O911" s="1">
        <v>21</v>
      </c>
      <c r="P911" t="str">
        <f t="shared" si="15"/>
        <v>night</v>
      </c>
    </row>
    <row r="912" spans="1:16" ht="15.75" customHeight="1" x14ac:dyDescent="0.35">
      <c r="A912" s="1">
        <v>1911</v>
      </c>
      <c r="B912" s="6">
        <v>45059</v>
      </c>
      <c r="C912" s="1">
        <v>205</v>
      </c>
      <c r="D912" s="1">
        <v>303</v>
      </c>
      <c r="E912" s="1">
        <v>105</v>
      </c>
      <c r="F912" s="1">
        <v>1</v>
      </c>
      <c r="G912" s="15">
        <v>105.88600000000001</v>
      </c>
      <c r="H912" s="15">
        <v>105.88600000000001</v>
      </c>
      <c r="I912" s="15">
        <v>15.882900000000001</v>
      </c>
      <c r="J912" s="1" t="b">
        <v>0</v>
      </c>
      <c r="K912" s="9" t="s">
        <v>700</v>
      </c>
      <c r="L912" s="1">
        <v>2023</v>
      </c>
      <c r="M912" s="1">
        <v>5</v>
      </c>
      <c r="N912" s="1" t="s">
        <v>22</v>
      </c>
      <c r="O912" s="1">
        <v>21</v>
      </c>
      <c r="P912" t="str">
        <f t="shared" si="15"/>
        <v>night</v>
      </c>
    </row>
    <row r="913" spans="1:16" ht="15.75" customHeight="1" x14ac:dyDescent="0.35">
      <c r="A913" s="1">
        <v>1912</v>
      </c>
      <c r="B913" s="6">
        <v>44965</v>
      </c>
      <c r="C913" s="1">
        <v>202</v>
      </c>
      <c r="D913" s="1">
        <v>301</v>
      </c>
      <c r="E913" s="1">
        <v>102</v>
      </c>
      <c r="F913" s="1">
        <v>10</v>
      </c>
      <c r="G913" s="15">
        <v>83.688000000000002</v>
      </c>
      <c r="H913" s="15">
        <v>836.88</v>
      </c>
      <c r="I913" s="15">
        <v>142.2696</v>
      </c>
      <c r="J913" s="1" t="b">
        <v>0</v>
      </c>
      <c r="K913" s="9" t="s">
        <v>701</v>
      </c>
      <c r="L913" s="1">
        <v>2023</v>
      </c>
      <c r="M913" s="1">
        <v>2</v>
      </c>
      <c r="N913" s="1" t="s">
        <v>18</v>
      </c>
      <c r="O913" s="1">
        <v>5</v>
      </c>
      <c r="P913" t="str">
        <f t="shared" si="15"/>
        <v>morning</v>
      </c>
    </row>
    <row r="914" spans="1:16" ht="15.75" customHeight="1" x14ac:dyDescent="0.35">
      <c r="A914" s="1">
        <v>1913</v>
      </c>
      <c r="B914" s="6">
        <v>45458</v>
      </c>
      <c r="C914" s="1">
        <v>204</v>
      </c>
      <c r="D914" s="1">
        <v>304</v>
      </c>
      <c r="E914" s="1">
        <v>101</v>
      </c>
      <c r="F914" s="1">
        <v>5</v>
      </c>
      <c r="G914" s="15">
        <v>103.02600000000001</v>
      </c>
      <c r="H914" s="15">
        <v>515.13000000000011</v>
      </c>
      <c r="I914" s="15">
        <v>97.874700000000018</v>
      </c>
      <c r="J914" s="1" t="b">
        <v>1</v>
      </c>
      <c r="K914" s="9" t="s">
        <v>702</v>
      </c>
      <c r="L914" s="1">
        <v>2024</v>
      </c>
      <c r="M914" s="1">
        <v>6</v>
      </c>
      <c r="N914" s="1" t="s">
        <v>22</v>
      </c>
      <c r="O914" s="1">
        <v>15</v>
      </c>
      <c r="P914" t="str">
        <f t="shared" si="15"/>
        <v>afternoon</v>
      </c>
    </row>
    <row r="915" spans="1:16" ht="15.75" customHeight="1" x14ac:dyDescent="0.35">
      <c r="A915" s="1">
        <v>1914</v>
      </c>
      <c r="B915" s="6">
        <v>45449</v>
      </c>
      <c r="C915" s="1">
        <v>203</v>
      </c>
      <c r="D915" s="1">
        <v>303</v>
      </c>
      <c r="E915" s="1">
        <v>103</v>
      </c>
      <c r="F915" s="1">
        <v>9</v>
      </c>
      <c r="G915" s="15">
        <v>656.74400000000003</v>
      </c>
      <c r="H915" s="15">
        <v>5910.6959999999999</v>
      </c>
      <c r="I915" s="15">
        <v>1241.2461599999999</v>
      </c>
      <c r="J915" s="1" t="b">
        <v>0</v>
      </c>
      <c r="K915" s="9" t="s">
        <v>489</v>
      </c>
      <c r="L915" s="1">
        <v>2024</v>
      </c>
      <c r="M915" s="1">
        <v>6</v>
      </c>
      <c r="N915" s="1" t="s">
        <v>16</v>
      </c>
      <c r="O915" s="1">
        <v>17</v>
      </c>
      <c r="P915" t="str">
        <f t="shared" si="15"/>
        <v>afternoon</v>
      </c>
    </row>
    <row r="916" spans="1:16" ht="15.75" customHeight="1" x14ac:dyDescent="0.35">
      <c r="A916" s="1">
        <v>1915</v>
      </c>
      <c r="B916" s="6">
        <v>45421</v>
      </c>
      <c r="C916" s="1">
        <v>202</v>
      </c>
      <c r="D916" s="1">
        <v>303</v>
      </c>
      <c r="E916" s="1">
        <v>105</v>
      </c>
      <c r="F916" s="1">
        <v>5</v>
      </c>
      <c r="G916" s="15">
        <v>129.69000000000003</v>
      </c>
      <c r="H916" s="15">
        <v>648.45000000000016</v>
      </c>
      <c r="I916" s="15">
        <v>162.11250000000004</v>
      </c>
      <c r="J916" s="1" t="b">
        <v>1</v>
      </c>
      <c r="K916" s="9" t="s">
        <v>703</v>
      </c>
      <c r="L916" s="1">
        <v>2024</v>
      </c>
      <c r="M916" s="1">
        <v>5</v>
      </c>
      <c r="N916" s="1" t="s">
        <v>16</v>
      </c>
      <c r="O916" s="1">
        <v>20</v>
      </c>
      <c r="P916" t="str">
        <f t="shared" si="15"/>
        <v>evening</v>
      </c>
    </row>
    <row r="917" spans="1:16" ht="15.75" customHeight="1" x14ac:dyDescent="0.35">
      <c r="A917" s="1">
        <v>1916</v>
      </c>
      <c r="B917" s="6">
        <v>44862</v>
      </c>
      <c r="C917" s="1">
        <v>204</v>
      </c>
      <c r="D917" s="1">
        <v>301</v>
      </c>
      <c r="E917" s="1">
        <v>101</v>
      </c>
      <c r="F917" s="1">
        <v>4</v>
      </c>
      <c r="G917" s="15">
        <v>655.49</v>
      </c>
      <c r="H917" s="15">
        <v>2621.96</v>
      </c>
      <c r="I917" s="15">
        <v>786.58799999999997</v>
      </c>
      <c r="J917" s="1" t="b">
        <v>0</v>
      </c>
      <c r="K917" s="9" t="s">
        <v>704</v>
      </c>
      <c r="L917" s="1">
        <v>2022</v>
      </c>
      <c r="M917" s="1">
        <v>10</v>
      </c>
      <c r="N917" s="1" t="s">
        <v>26</v>
      </c>
      <c r="O917" s="1">
        <v>18</v>
      </c>
      <c r="P917" t="str">
        <f t="shared" si="15"/>
        <v>evening</v>
      </c>
    </row>
    <row r="918" spans="1:16" ht="15.75" customHeight="1" x14ac:dyDescent="0.35">
      <c r="A918" s="1">
        <v>1917</v>
      </c>
      <c r="B918" s="6">
        <v>44971</v>
      </c>
      <c r="C918" s="1">
        <v>203</v>
      </c>
      <c r="D918" s="1">
        <v>302</v>
      </c>
      <c r="E918" s="1">
        <v>101</v>
      </c>
      <c r="F918" s="1">
        <v>5</v>
      </c>
      <c r="G918" s="15">
        <v>175.40600000000003</v>
      </c>
      <c r="H918" s="15">
        <v>877.0300000000002</v>
      </c>
      <c r="I918" s="15">
        <v>131.55450000000002</v>
      </c>
      <c r="J918" s="1" t="b">
        <v>0</v>
      </c>
      <c r="K918" s="9" t="s">
        <v>705</v>
      </c>
      <c r="L918" s="1">
        <v>2023</v>
      </c>
      <c r="M918" s="1">
        <v>2</v>
      </c>
      <c r="N918" s="1" t="s">
        <v>31</v>
      </c>
      <c r="O918" s="1">
        <v>2</v>
      </c>
      <c r="P918" t="str">
        <f t="shared" si="15"/>
        <v>morning</v>
      </c>
    </row>
    <row r="919" spans="1:16" ht="15.75" customHeight="1" x14ac:dyDescent="0.35">
      <c r="A919" s="1">
        <v>1918</v>
      </c>
      <c r="B919" s="6">
        <v>44948</v>
      </c>
      <c r="C919" s="1">
        <v>201</v>
      </c>
      <c r="D919" s="1">
        <v>305</v>
      </c>
      <c r="E919" s="1">
        <v>104</v>
      </c>
      <c r="F919" s="1">
        <v>2</v>
      </c>
      <c r="G919" s="15">
        <v>558.31600000000003</v>
      </c>
      <c r="H919" s="15">
        <v>1116.6320000000001</v>
      </c>
      <c r="I919" s="15">
        <v>189.82744000000002</v>
      </c>
      <c r="J919" s="1" t="b">
        <v>0</v>
      </c>
      <c r="K919" s="9" t="s">
        <v>195</v>
      </c>
      <c r="L919" s="1">
        <v>2023</v>
      </c>
      <c r="M919" s="1">
        <v>1</v>
      </c>
      <c r="N919" s="1" t="s">
        <v>20</v>
      </c>
      <c r="O919" s="1">
        <v>18</v>
      </c>
      <c r="P919" t="str">
        <f t="shared" si="15"/>
        <v>evening</v>
      </c>
    </row>
    <row r="920" spans="1:16" ht="15.75" customHeight="1" x14ac:dyDescent="0.35">
      <c r="A920" s="1">
        <v>1919</v>
      </c>
      <c r="B920" s="6">
        <v>45347</v>
      </c>
      <c r="C920" s="1">
        <v>204</v>
      </c>
      <c r="D920" s="1">
        <v>305</v>
      </c>
      <c r="E920" s="1">
        <v>105</v>
      </c>
      <c r="F920" s="1">
        <v>9</v>
      </c>
      <c r="G920" s="15">
        <v>100.71600000000001</v>
      </c>
      <c r="H920" s="15">
        <v>906.44400000000007</v>
      </c>
      <c r="I920" s="15">
        <v>172.22436000000002</v>
      </c>
      <c r="J920" s="1" t="b">
        <v>0</v>
      </c>
      <c r="K920" s="9" t="s">
        <v>706</v>
      </c>
      <c r="L920" s="1">
        <v>2024</v>
      </c>
      <c r="M920" s="1">
        <v>2</v>
      </c>
      <c r="N920" s="1" t="s">
        <v>20</v>
      </c>
      <c r="O920" s="1">
        <v>17</v>
      </c>
      <c r="P920" t="str">
        <f t="shared" si="15"/>
        <v>afternoon</v>
      </c>
    </row>
    <row r="921" spans="1:16" ht="15.75" customHeight="1" x14ac:dyDescent="0.35">
      <c r="A921" s="1">
        <v>1920</v>
      </c>
      <c r="B921" s="6">
        <v>45451</v>
      </c>
      <c r="C921" s="1">
        <v>201</v>
      </c>
      <c r="D921" s="1">
        <v>304</v>
      </c>
      <c r="E921" s="1">
        <v>104</v>
      </c>
      <c r="F921" s="1">
        <v>8</v>
      </c>
      <c r="G921" s="15">
        <v>612.54600000000005</v>
      </c>
      <c r="H921" s="15">
        <v>4900.3680000000004</v>
      </c>
      <c r="I921" s="15">
        <v>1029.07728</v>
      </c>
      <c r="J921" s="1" t="b">
        <v>1</v>
      </c>
      <c r="K921" s="9" t="s">
        <v>707</v>
      </c>
      <c r="L921" s="1">
        <v>2024</v>
      </c>
      <c r="M921" s="1">
        <v>6</v>
      </c>
      <c r="N921" s="1" t="s">
        <v>22</v>
      </c>
      <c r="O921" s="1">
        <v>15</v>
      </c>
      <c r="P921" t="str">
        <f t="shared" si="15"/>
        <v>afternoon</v>
      </c>
    </row>
    <row r="922" spans="1:16" ht="15.75" customHeight="1" x14ac:dyDescent="0.35">
      <c r="A922" s="1">
        <v>1921</v>
      </c>
      <c r="B922" s="6">
        <v>45278</v>
      </c>
      <c r="C922" s="1">
        <v>201</v>
      </c>
      <c r="D922" s="1">
        <v>301</v>
      </c>
      <c r="E922" s="1">
        <v>104</v>
      </c>
      <c r="F922" s="1">
        <v>6</v>
      </c>
      <c r="G922" s="15">
        <v>426.00799999999998</v>
      </c>
      <c r="H922" s="15">
        <v>2556.0479999999998</v>
      </c>
      <c r="I922" s="15">
        <v>639.01199999999994</v>
      </c>
      <c r="J922" s="1" t="b">
        <v>0</v>
      </c>
      <c r="K922" s="9" t="s">
        <v>708</v>
      </c>
      <c r="L922" s="1">
        <v>2023</v>
      </c>
      <c r="M922" s="1">
        <v>12</v>
      </c>
      <c r="N922" s="1" t="s">
        <v>28</v>
      </c>
      <c r="O922" s="1">
        <v>17</v>
      </c>
      <c r="P922" t="str">
        <f t="shared" si="15"/>
        <v>afternoon</v>
      </c>
    </row>
    <row r="923" spans="1:16" ht="15.75" customHeight="1" x14ac:dyDescent="0.35">
      <c r="A923" s="1">
        <v>1922</v>
      </c>
      <c r="B923" s="6">
        <v>45560</v>
      </c>
      <c r="C923" s="1">
        <v>204</v>
      </c>
      <c r="D923" s="1">
        <v>302</v>
      </c>
      <c r="E923" s="1">
        <v>105</v>
      </c>
      <c r="F923" s="1">
        <v>7</v>
      </c>
      <c r="G923" s="15">
        <v>284.834</v>
      </c>
      <c r="H923" s="15">
        <v>1993.838</v>
      </c>
      <c r="I923" s="15">
        <v>598.15139999999997</v>
      </c>
      <c r="J923" s="1" t="b">
        <v>0</v>
      </c>
      <c r="K923" s="9" t="s">
        <v>709</v>
      </c>
      <c r="L923" s="1">
        <v>2024</v>
      </c>
      <c r="M923" s="1">
        <v>9</v>
      </c>
      <c r="N923" s="1" t="s">
        <v>18</v>
      </c>
      <c r="O923" s="1">
        <v>3</v>
      </c>
      <c r="P923" t="str">
        <f t="shared" si="15"/>
        <v>morning</v>
      </c>
    </row>
    <row r="924" spans="1:16" ht="15.75" customHeight="1" x14ac:dyDescent="0.35">
      <c r="A924" s="1">
        <v>1923</v>
      </c>
      <c r="B924" s="6">
        <v>44970</v>
      </c>
      <c r="C924" s="1">
        <v>203</v>
      </c>
      <c r="D924" s="1">
        <v>303</v>
      </c>
      <c r="E924" s="1">
        <v>102</v>
      </c>
      <c r="F924" s="1">
        <v>8</v>
      </c>
      <c r="G924" s="15">
        <v>211.00200000000001</v>
      </c>
      <c r="H924" s="15">
        <v>1688.0160000000001</v>
      </c>
      <c r="I924" s="15">
        <v>253.20240000000001</v>
      </c>
      <c r="J924" s="1" t="b">
        <v>0</v>
      </c>
      <c r="K924" s="9" t="s">
        <v>387</v>
      </c>
      <c r="L924" s="1">
        <v>2023</v>
      </c>
      <c r="M924" s="1">
        <v>2</v>
      </c>
      <c r="N924" s="1" t="s">
        <v>28</v>
      </c>
      <c r="O924" s="1">
        <v>14</v>
      </c>
      <c r="P924" t="str">
        <f t="shared" si="15"/>
        <v>afternoon</v>
      </c>
    </row>
    <row r="925" spans="1:16" ht="15.75" customHeight="1" x14ac:dyDescent="0.35">
      <c r="A925" s="1">
        <v>1924</v>
      </c>
      <c r="B925" s="6">
        <v>44992</v>
      </c>
      <c r="C925" s="1">
        <v>205</v>
      </c>
      <c r="D925" s="1">
        <v>304</v>
      </c>
      <c r="E925" s="1">
        <v>102</v>
      </c>
      <c r="F925" s="1">
        <v>6</v>
      </c>
      <c r="G925" s="15">
        <v>543.90600000000006</v>
      </c>
      <c r="H925" s="15">
        <v>3263.4360000000006</v>
      </c>
      <c r="I925" s="15">
        <v>554.78412000000014</v>
      </c>
      <c r="J925" s="1" t="b">
        <v>0</v>
      </c>
      <c r="K925" s="9" t="s">
        <v>378</v>
      </c>
      <c r="L925" s="1">
        <v>2023</v>
      </c>
      <c r="M925" s="1">
        <v>3</v>
      </c>
      <c r="N925" s="1" t="s">
        <v>31</v>
      </c>
      <c r="O925" s="1">
        <v>19</v>
      </c>
      <c r="P925" t="str">
        <f t="shared" si="15"/>
        <v>evening</v>
      </c>
    </row>
    <row r="926" spans="1:16" ht="15.75" customHeight="1" x14ac:dyDescent="0.35">
      <c r="A926" s="1">
        <v>2085</v>
      </c>
      <c r="B926" s="6">
        <v>45588</v>
      </c>
      <c r="C926" s="1">
        <v>203</v>
      </c>
      <c r="D926" s="1">
        <v>301</v>
      </c>
      <c r="E926" s="1">
        <v>102</v>
      </c>
      <c r="F926" s="1">
        <v>8</v>
      </c>
      <c r="G926" s="15">
        <v>369.53400000000005</v>
      </c>
      <c r="H926" s="15">
        <v>2956.2720000000004</v>
      </c>
      <c r="I926" s="15">
        <v>443.44080000000002</v>
      </c>
      <c r="J926" s="1" t="b">
        <v>0</v>
      </c>
      <c r="K926" s="9" t="s">
        <v>776</v>
      </c>
      <c r="L926" s="1">
        <v>2024</v>
      </c>
      <c r="M926" s="1">
        <v>10</v>
      </c>
      <c r="N926" s="1" t="s">
        <v>18</v>
      </c>
      <c r="O926" s="1">
        <v>13</v>
      </c>
      <c r="P926" t="str">
        <f t="shared" si="15"/>
        <v>afternoon</v>
      </c>
    </row>
    <row r="927" spans="1:16" ht="15.75" customHeight="1" x14ac:dyDescent="0.35">
      <c r="A927" s="1">
        <v>1926</v>
      </c>
      <c r="B927" s="6">
        <v>45435</v>
      </c>
      <c r="C927" s="1">
        <v>203</v>
      </c>
      <c r="D927" s="1">
        <v>302</v>
      </c>
      <c r="E927" s="1">
        <v>103</v>
      </c>
      <c r="F927" s="1">
        <v>1</v>
      </c>
      <c r="G927" s="15">
        <v>416.85599999999999</v>
      </c>
      <c r="H927" s="15">
        <v>416.85599999999999</v>
      </c>
      <c r="I927" s="15">
        <v>87.539760000000001</v>
      </c>
      <c r="J927" s="1" t="b">
        <v>1</v>
      </c>
      <c r="K927" s="9" t="s">
        <v>710</v>
      </c>
      <c r="L927" s="1">
        <v>2024</v>
      </c>
      <c r="M927" s="1">
        <v>5</v>
      </c>
      <c r="N927" s="1" t="s">
        <v>16</v>
      </c>
      <c r="O927" s="1">
        <v>17</v>
      </c>
      <c r="P927" t="str">
        <f t="shared" si="15"/>
        <v>afternoon</v>
      </c>
    </row>
    <row r="928" spans="1:16" ht="15.75" customHeight="1" x14ac:dyDescent="0.35">
      <c r="A928" s="1">
        <v>1927</v>
      </c>
      <c r="B928" s="6">
        <v>45205</v>
      </c>
      <c r="C928" s="1">
        <v>203</v>
      </c>
      <c r="D928" s="1">
        <v>303</v>
      </c>
      <c r="E928" s="1">
        <v>102</v>
      </c>
      <c r="F928" s="1">
        <v>3</v>
      </c>
      <c r="G928" s="15">
        <v>522.94000000000005</v>
      </c>
      <c r="H928" s="15">
        <v>1568.8200000000002</v>
      </c>
      <c r="I928" s="15">
        <v>392.20500000000004</v>
      </c>
      <c r="J928" s="1" t="b">
        <v>1</v>
      </c>
      <c r="K928" s="9" t="s">
        <v>711</v>
      </c>
      <c r="L928" s="1">
        <v>2023</v>
      </c>
      <c r="M928" s="1">
        <v>10</v>
      </c>
      <c r="N928" s="1" t="s">
        <v>26</v>
      </c>
      <c r="O928" s="1">
        <v>8</v>
      </c>
      <c r="P928" t="str">
        <f t="shared" si="15"/>
        <v>morning</v>
      </c>
    </row>
    <row r="929" spans="1:16" ht="15.75" customHeight="1" x14ac:dyDescent="0.35">
      <c r="A929" s="1">
        <v>1928</v>
      </c>
      <c r="B929" s="6">
        <v>45391</v>
      </c>
      <c r="C929" s="1">
        <v>204</v>
      </c>
      <c r="D929" s="1">
        <v>302</v>
      </c>
      <c r="E929" s="1">
        <v>103</v>
      </c>
      <c r="F929" s="1">
        <v>1</v>
      </c>
      <c r="G929" s="15">
        <v>98.098000000000013</v>
      </c>
      <c r="H929" s="15">
        <v>98.098000000000013</v>
      </c>
      <c r="I929" s="15">
        <v>29.429400000000001</v>
      </c>
      <c r="J929" s="1" t="b">
        <v>0</v>
      </c>
      <c r="K929" s="9" t="s">
        <v>368</v>
      </c>
      <c r="L929" s="1">
        <v>2024</v>
      </c>
      <c r="M929" s="1">
        <v>4</v>
      </c>
      <c r="N929" s="1" t="s">
        <v>31</v>
      </c>
      <c r="O929" s="1">
        <v>4</v>
      </c>
      <c r="P929" t="str">
        <f t="shared" si="15"/>
        <v>morning</v>
      </c>
    </row>
    <row r="930" spans="1:16" ht="15.75" customHeight="1" x14ac:dyDescent="0.35">
      <c r="A930" s="1">
        <v>1929</v>
      </c>
      <c r="B930" s="6">
        <v>45167</v>
      </c>
      <c r="C930" s="1">
        <v>201</v>
      </c>
      <c r="D930" s="1">
        <v>304</v>
      </c>
      <c r="E930" s="1">
        <v>104</v>
      </c>
      <c r="F930" s="1">
        <v>2</v>
      </c>
      <c r="G930" s="15">
        <v>349.536</v>
      </c>
      <c r="H930" s="15">
        <v>699.072</v>
      </c>
      <c r="I930" s="15">
        <v>104.8608</v>
      </c>
      <c r="J930" s="1" t="b">
        <v>0</v>
      </c>
      <c r="K930" s="9" t="s">
        <v>466</v>
      </c>
      <c r="L930" s="1">
        <v>2023</v>
      </c>
      <c r="M930" s="1">
        <v>8</v>
      </c>
      <c r="N930" s="1" t="s">
        <v>31</v>
      </c>
      <c r="O930" s="1">
        <v>18</v>
      </c>
      <c r="P930" t="str">
        <f t="shared" si="15"/>
        <v>evening</v>
      </c>
    </row>
    <row r="931" spans="1:16" ht="15.75" customHeight="1" x14ac:dyDescent="0.35">
      <c r="A931" s="1">
        <v>1930</v>
      </c>
      <c r="B931" s="6">
        <v>45266</v>
      </c>
      <c r="C931" s="1">
        <v>202</v>
      </c>
      <c r="D931" s="1">
        <v>303</v>
      </c>
      <c r="E931" s="1">
        <v>103</v>
      </c>
      <c r="F931" s="1">
        <v>10</v>
      </c>
      <c r="G931" s="15">
        <v>213.202</v>
      </c>
      <c r="H931" s="15">
        <v>2132.02</v>
      </c>
      <c r="I931" s="15">
        <v>362.4434</v>
      </c>
      <c r="J931" s="1" t="b">
        <v>0</v>
      </c>
      <c r="K931" s="9" t="s">
        <v>712</v>
      </c>
      <c r="L931" s="1">
        <v>2023</v>
      </c>
      <c r="M931" s="1">
        <v>12</v>
      </c>
      <c r="N931" s="1" t="s">
        <v>18</v>
      </c>
      <c r="O931" s="1">
        <v>11</v>
      </c>
      <c r="P931" t="str">
        <f t="shared" si="15"/>
        <v>morning</v>
      </c>
    </row>
    <row r="932" spans="1:16" ht="15.75" customHeight="1" x14ac:dyDescent="0.35">
      <c r="A932" s="1">
        <v>2439</v>
      </c>
      <c r="B932" s="6">
        <v>45579</v>
      </c>
      <c r="C932" s="1">
        <v>203</v>
      </c>
      <c r="D932" s="1">
        <v>305</v>
      </c>
      <c r="E932" s="1">
        <v>105</v>
      </c>
      <c r="F932" s="1">
        <v>8</v>
      </c>
      <c r="G932" s="15">
        <v>364.89200000000005</v>
      </c>
      <c r="H932" s="15">
        <v>2919.1360000000004</v>
      </c>
      <c r="I932" s="15">
        <v>437.87040000000007</v>
      </c>
      <c r="J932" s="1" t="b">
        <v>0</v>
      </c>
      <c r="K932" s="9" t="s">
        <v>923</v>
      </c>
      <c r="L932" s="1">
        <v>2024</v>
      </c>
      <c r="M932" s="1">
        <v>10</v>
      </c>
      <c r="N932" s="1" t="s">
        <v>28</v>
      </c>
      <c r="O932" s="1">
        <v>13</v>
      </c>
      <c r="P932" t="str">
        <f t="shared" si="15"/>
        <v>afternoon</v>
      </c>
    </row>
    <row r="933" spans="1:16" ht="15.75" customHeight="1" x14ac:dyDescent="0.35">
      <c r="A933" s="1">
        <v>1932</v>
      </c>
      <c r="B933" s="6">
        <v>45441</v>
      </c>
      <c r="C933" s="1">
        <v>203</v>
      </c>
      <c r="D933" s="1">
        <v>303</v>
      </c>
      <c r="E933" s="1">
        <v>104</v>
      </c>
      <c r="F933" s="1">
        <v>8</v>
      </c>
      <c r="G933" s="15">
        <v>211.178</v>
      </c>
      <c r="H933" s="15">
        <v>1689.424</v>
      </c>
      <c r="I933" s="15">
        <v>354.77904000000001</v>
      </c>
      <c r="J933" s="1" t="b">
        <v>0</v>
      </c>
      <c r="K933" s="9" t="s">
        <v>69</v>
      </c>
      <c r="L933" s="1">
        <v>2024</v>
      </c>
      <c r="M933" s="1">
        <v>5</v>
      </c>
      <c r="N933" s="1" t="s">
        <v>18</v>
      </c>
      <c r="O933" s="1">
        <v>14</v>
      </c>
      <c r="P933" t="str">
        <f t="shared" si="15"/>
        <v>afternoon</v>
      </c>
    </row>
    <row r="934" spans="1:16" ht="15.75" customHeight="1" x14ac:dyDescent="0.35">
      <c r="A934" s="1">
        <v>1933</v>
      </c>
      <c r="B934" s="6">
        <v>45216</v>
      </c>
      <c r="C934" s="1">
        <v>201</v>
      </c>
      <c r="D934" s="1">
        <v>305</v>
      </c>
      <c r="E934" s="1">
        <v>105</v>
      </c>
      <c r="F934" s="1">
        <v>4</v>
      </c>
      <c r="G934" s="15">
        <v>488.53200000000004</v>
      </c>
      <c r="H934" s="15">
        <v>1954.1280000000002</v>
      </c>
      <c r="I934" s="15">
        <v>488.53200000000004</v>
      </c>
      <c r="J934" s="1" t="b">
        <v>0</v>
      </c>
      <c r="K934" s="9" t="s">
        <v>714</v>
      </c>
      <c r="L934" s="1">
        <v>2023</v>
      </c>
      <c r="M934" s="1">
        <v>10</v>
      </c>
      <c r="N934" s="1" t="s">
        <v>31</v>
      </c>
      <c r="O934" s="1">
        <v>23</v>
      </c>
      <c r="P934" t="str">
        <f t="shared" si="15"/>
        <v>night</v>
      </c>
    </row>
    <row r="935" spans="1:16" ht="15.75" customHeight="1" x14ac:dyDescent="0.35">
      <c r="A935" s="1">
        <v>1934</v>
      </c>
      <c r="B935" s="6">
        <v>45213</v>
      </c>
      <c r="C935" s="1">
        <v>202</v>
      </c>
      <c r="D935" s="1">
        <v>304</v>
      </c>
      <c r="E935" s="1">
        <v>102</v>
      </c>
      <c r="F935" s="1">
        <v>8</v>
      </c>
      <c r="G935" s="15">
        <v>388.52000000000004</v>
      </c>
      <c r="H935" s="15">
        <v>3108.1600000000003</v>
      </c>
      <c r="I935" s="15">
        <v>932.44800000000009</v>
      </c>
      <c r="J935" s="1" t="b">
        <v>0</v>
      </c>
      <c r="K935" s="9" t="s">
        <v>296</v>
      </c>
      <c r="L935" s="1">
        <v>2023</v>
      </c>
      <c r="M935" s="1">
        <v>10</v>
      </c>
      <c r="N935" s="1" t="s">
        <v>22</v>
      </c>
      <c r="O935" s="1">
        <v>16</v>
      </c>
      <c r="P935" t="str">
        <f t="shared" si="15"/>
        <v>afternoon</v>
      </c>
    </row>
    <row r="936" spans="1:16" ht="15.75" customHeight="1" x14ac:dyDescent="0.35">
      <c r="A936" s="1">
        <v>1935</v>
      </c>
      <c r="B936" s="6">
        <v>45107</v>
      </c>
      <c r="C936" s="1">
        <v>203</v>
      </c>
      <c r="D936" s="1">
        <v>302</v>
      </c>
      <c r="E936" s="1">
        <v>104</v>
      </c>
      <c r="F936" s="1">
        <v>3</v>
      </c>
      <c r="G936" s="15">
        <v>474.16600000000005</v>
      </c>
      <c r="H936" s="15">
        <v>1422.498</v>
      </c>
      <c r="I936" s="15">
        <v>213.37469999999999</v>
      </c>
      <c r="J936" s="1" t="b">
        <v>0</v>
      </c>
      <c r="K936" s="9" t="s">
        <v>648</v>
      </c>
      <c r="L936" s="1">
        <v>2023</v>
      </c>
      <c r="M936" s="1">
        <v>6</v>
      </c>
      <c r="N936" s="1" t="s">
        <v>26</v>
      </c>
      <c r="O936" s="1">
        <v>8</v>
      </c>
      <c r="P936" t="str">
        <f t="shared" si="15"/>
        <v>morning</v>
      </c>
    </row>
    <row r="937" spans="1:16" ht="15.75" customHeight="1" x14ac:dyDescent="0.35">
      <c r="A937" s="1">
        <v>1936</v>
      </c>
      <c r="B937" s="6">
        <v>44977</v>
      </c>
      <c r="C937" s="1">
        <v>203</v>
      </c>
      <c r="D937" s="1">
        <v>302</v>
      </c>
      <c r="E937" s="1">
        <v>103</v>
      </c>
      <c r="F937" s="1">
        <v>8</v>
      </c>
      <c r="G937" s="15">
        <v>451.94600000000003</v>
      </c>
      <c r="H937" s="15">
        <v>3615.5680000000002</v>
      </c>
      <c r="I937" s="15">
        <v>614.64656000000014</v>
      </c>
      <c r="J937" s="1" t="b">
        <v>0</v>
      </c>
      <c r="K937" s="9" t="s">
        <v>715</v>
      </c>
      <c r="L937" s="1">
        <v>2023</v>
      </c>
      <c r="M937" s="1">
        <v>2</v>
      </c>
      <c r="N937" s="1" t="s">
        <v>28</v>
      </c>
      <c r="O937" s="1">
        <v>8</v>
      </c>
      <c r="P937" t="str">
        <f t="shared" si="15"/>
        <v>morning</v>
      </c>
    </row>
    <row r="938" spans="1:16" ht="15.75" customHeight="1" x14ac:dyDescent="0.35">
      <c r="A938" s="1">
        <v>1937</v>
      </c>
      <c r="B938" s="6">
        <v>45337</v>
      </c>
      <c r="C938" s="1">
        <v>204</v>
      </c>
      <c r="D938" s="1">
        <v>302</v>
      </c>
      <c r="E938" s="1">
        <v>101</v>
      </c>
      <c r="F938" s="1">
        <v>6</v>
      </c>
      <c r="G938" s="15">
        <v>407.92399999999998</v>
      </c>
      <c r="H938" s="15">
        <v>2447.5439999999999</v>
      </c>
      <c r="I938" s="15">
        <v>465.03335999999996</v>
      </c>
      <c r="J938" s="1" t="b">
        <v>0</v>
      </c>
      <c r="K938" s="9" t="s">
        <v>716</v>
      </c>
      <c r="L938" s="1">
        <v>2024</v>
      </c>
      <c r="M938" s="1">
        <v>2</v>
      </c>
      <c r="N938" s="1" t="s">
        <v>16</v>
      </c>
      <c r="O938" s="1">
        <v>22</v>
      </c>
      <c r="P938" t="str">
        <f t="shared" si="15"/>
        <v>night</v>
      </c>
    </row>
    <row r="939" spans="1:16" ht="15.75" customHeight="1" x14ac:dyDescent="0.35">
      <c r="A939" s="1">
        <v>1938</v>
      </c>
      <c r="B939" s="6">
        <v>45378</v>
      </c>
      <c r="C939" s="1">
        <v>204</v>
      </c>
      <c r="D939" s="1">
        <v>304</v>
      </c>
      <c r="E939" s="1">
        <v>104</v>
      </c>
      <c r="F939" s="1">
        <v>8</v>
      </c>
      <c r="G939" s="15">
        <v>473.74800000000005</v>
      </c>
      <c r="H939" s="15">
        <v>3789.9840000000004</v>
      </c>
      <c r="I939" s="15">
        <v>795.89664000000005</v>
      </c>
      <c r="J939" s="1" t="b">
        <v>0</v>
      </c>
      <c r="K939" s="9" t="s">
        <v>717</v>
      </c>
      <c r="L939" s="1">
        <v>2024</v>
      </c>
      <c r="M939" s="1">
        <v>3</v>
      </c>
      <c r="N939" s="1" t="s">
        <v>18</v>
      </c>
      <c r="O939" s="1">
        <v>9</v>
      </c>
      <c r="P939" t="str">
        <f t="shared" si="15"/>
        <v>morning</v>
      </c>
    </row>
    <row r="940" spans="1:16" ht="15.75" customHeight="1" x14ac:dyDescent="0.35">
      <c r="A940" s="1">
        <v>1939</v>
      </c>
      <c r="B940" s="6">
        <v>45017</v>
      </c>
      <c r="C940" s="1">
        <v>205</v>
      </c>
      <c r="D940" s="1">
        <v>301</v>
      </c>
      <c r="E940" s="1">
        <v>102</v>
      </c>
      <c r="F940" s="1">
        <v>4</v>
      </c>
      <c r="G940" s="15">
        <v>228.16200000000001</v>
      </c>
      <c r="H940" s="15">
        <v>912.64800000000002</v>
      </c>
      <c r="I940" s="15">
        <v>228.16200000000001</v>
      </c>
      <c r="J940" s="1" t="b">
        <v>0</v>
      </c>
      <c r="K940" s="9" t="s">
        <v>104</v>
      </c>
      <c r="L940" s="1">
        <v>2023</v>
      </c>
      <c r="M940" s="1">
        <v>4</v>
      </c>
      <c r="N940" s="1" t="s">
        <v>22</v>
      </c>
      <c r="O940" s="1">
        <v>0</v>
      </c>
      <c r="P940" t="str">
        <f t="shared" si="15"/>
        <v>morning</v>
      </c>
    </row>
    <row r="941" spans="1:16" ht="15.75" customHeight="1" x14ac:dyDescent="0.35">
      <c r="A941" s="1">
        <v>1940</v>
      </c>
      <c r="B941" s="6">
        <v>45430</v>
      </c>
      <c r="C941" s="1">
        <v>202</v>
      </c>
      <c r="D941" s="1">
        <v>305</v>
      </c>
      <c r="E941" s="1">
        <v>101</v>
      </c>
      <c r="F941" s="1">
        <v>4</v>
      </c>
      <c r="G941" s="15">
        <v>571.07600000000002</v>
      </c>
      <c r="H941" s="15">
        <v>2284.3040000000001</v>
      </c>
      <c r="I941" s="15">
        <v>685.2912</v>
      </c>
      <c r="J941" s="1" t="b">
        <v>0</v>
      </c>
      <c r="K941" s="9" t="s">
        <v>387</v>
      </c>
      <c r="L941" s="1">
        <v>2024</v>
      </c>
      <c r="M941" s="1">
        <v>5</v>
      </c>
      <c r="N941" s="1" t="s">
        <v>22</v>
      </c>
      <c r="O941" s="1">
        <v>14</v>
      </c>
      <c r="P941" t="str">
        <f t="shared" si="15"/>
        <v>afternoon</v>
      </c>
    </row>
    <row r="942" spans="1:16" ht="15.75" customHeight="1" x14ac:dyDescent="0.35">
      <c r="A942" s="1">
        <v>1941</v>
      </c>
      <c r="B942" s="6">
        <v>45333</v>
      </c>
      <c r="C942" s="1">
        <v>205</v>
      </c>
      <c r="D942" s="1">
        <v>302</v>
      </c>
      <c r="E942" s="1">
        <v>104</v>
      </c>
      <c r="F942" s="1">
        <v>3</v>
      </c>
      <c r="G942" s="15">
        <v>632.61000000000013</v>
      </c>
      <c r="H942" s="15">
        <v>1897.8300000000004</v>
      </c>
      <c r="I942" s="15">
        <v>284.67450000000002</v>
      </c>
      <c r="J942" s="1" t="b">
        <v>0</v>
      </c>
      <c r="K942" s="9" t="s">
        <v>718</v>
      </c>
      <c r="L942" s="1">
        <v>2024</v>
      </c>
      <c r="M942" s="1">
        <v>2</v>
      </c>
      <c r="N942" s="1" t="s">
        <v>20</v>
      </c>
      <c r="O942" s="1">
        <v>22</v>
      </c>
      <c r="P942" t="str">
        <f t="shared" si="15"/>
        <v>night</v>
      </c>
    </row>
    <row r="943" spans="1:16" ht="15.75" customHeight="1" x14ac:dyDescent="0.35">
      <c r="A943" s="1">
        <v>1942</v>
      </c>
      <c r="B943" s="6">
        <v>45236</v>
      </c>
      <c r="C943" s="1">
        <v>205</v>
      </c>
      <c r="D943" s="1">
        <v>301</v>
      </c>
      <c r="E943" s="1">
        <v>105</v>
      </c>
      <c r="F943" s="1">
        <v>9</v>
      </c>
      <c r="G943" s="15">
        <v>351.40600000000001</v>
      </c>
      <c r="H943" s="15">
        <v>3162.654</v>
      </c>
      <c r="I943" s="15">
        <v>537.65118000000007</v>
      </c>
      <c r="J943" s="1" t="b">
        <v>0</v>
      </c>
      <c r="K943" s="9" t="s">
        <v>54</v>
      </c>
      <c r="L943" s="1">
        <v>2023</v>
      </c>
      <c r="M943" s="1">
        <v>11</v>
      </c>
      <c r="N943" s="1" t="s">
        <v>28</v>
      </c>
      <c r="O943" s="1">
        <v>21</v>
      </c>
      <c r="P943" t="str">
        <f t="shared" si="15"/>
        <v>night</v>
      </c>
    </row>
    <row r="944" spans="1:16" ht="15.75" customHeight="1" x14ac:dyDescent="0.35">
      <c r="A944" s="1">
        <v>1943</v>
      </c>
      <c r="B944" s="6">
        <v>44961</v>
      </c>
      <c r="C944" s="1">
        <v>203</v>
      </c>
      <c r="D944" s="1">
        <v>305</v>
      </c>
      <c r="E944" s="1">
        <v>102</v>
      </c>
      <c r="F944" s="1">
        <v>4</v>
      </c>
      <c r="G944" s="15">
        <v>596.53</v>
      </c>
      <c r="H944" s="15">
        <v>2386.12</v>
      </c>
      <c r="I944" s="15">
        <v>453.36279999999999</v>
      </c>
      <c r="J944" s="1" t="b">
        <v>0</v>
      </c>
      <c r="K944" s="9" t="s">
        <v>557</v>
      </c>
      <c r="L944" s="1">
        <v>2023</v>
      </c>
      <c r="M944" s="1">
        <v>2</v>
      </c>
      <c r="N944" s="1" t="s">
        <v>22</v>
      </c>
      <c r="O944" s="1">
        <v>19</v>
      </c>
      <c r="P944" t="str">
        <f t="shared" si="15"/>
        <v>evening</v>
      </c>
    </row>
    <row r="945" spans="1:16" ht="15.75" customHeight="1" x14ac:dyDescent="0.35">
      <c r="A945" s="1">
        <v>1944</v>
      </c>
      <c r="B945" s="6">
        <v>45112</v>
      </c>
      <c r="C945" s="1">
        <v>205</v>
      </c>
      <c r="D945" s="1">
        <v>303</v>
      </c>
      <c r="E945" s="1">
        <v>101</v>
      </c>
      <c r="F945" s="1">
        <v>8</v>
      </c>
      <c r="G945" s="15">
        <v>590.63400000000013</v>
      </c>
      <c r="H945" s="15">
        <v>4725.072000000001</v>
      </c>
      <c r="I945" s="15">
        <v>992.26512000000014</v>
      </c>
      <c r="J945" s="1" t="b">
        <v>0</v>
      </c>
      <c r="K945" s="9" t="s">
        <v>719</v>
      </c>
      <c r="L945" s="1">
        <v>2023</v>
      </c>
      <c r="M945" s="1">
        <v>7</v>
      </c>
      <c r="N945" s="1" t="s">
        <v>18</v>
      </c>
      <c r="O945" s="1">
        <v>8</v>
      </c>
      <c r="P945" t="str">
        <f t="shared" si="15"/>
        <v>morning</v>
      </c>
    </row>
    <row r="946" spans="1:16" ht="15.75" customHeight="1" x14ac:dyDescent="0.35">
      <c r="A946" s="1">
        <v>1945</v>
      </c>
      <c r="B946" s="6">
        <v>45131</v>
      </c>
      <c r="C946" s="1">
        <v>205</v>
      </c>
      <c r="D946" s="1">
        <v>302</v>
      </c>
      <c r="E946" s="1">
        <v>103</v>
      </c>
      <c r="F946" s="1">
        <v>4</v>
      </c>
      <c r="G946" s="15">
        <v>616.37400000000014</v>
      </c>
      <c r="H946" s="15">
        <v>2465.4960000000005</v>
      </c>
      <c r="I946" s="15">
        <v>616.37400000000014</v>
      </c>
      <c r="J946" s="1" t="b">
        <v>0</v>
      </c>
      <c r="K946" s="9" t="s">
        <v>463</v>
      </c>
      <c r="L946" s="1">
        <v>2023</v>
      </c>
      <c r="M946" s="1">
        <v>7</v>
      </c>
      <c r="N946" s="1" t="s">
        <v>28</v>
      </c>
      <c r="O946" s="1">
        <v>0</v>
      </c>
      <c r="P946" t="str">
        <f t="shared" si="15"/>
        <v>morning</v>
      </c>
    </row>
    <row r="947" spans="1:16" ht="15.75" customHeight="1" x14ac:dyDescent="0.35">
      <c r="A947" s="1">
        <v>1946</v>
      </c>
      <c r="B947" s="6">
        <v>45176</v>
      </c>
      <c r="C947" s="1">
        <v>203</v>
      </c>
      <c r="D947" s="1">
        <v>305</v>
      </c>
      <c r="E947" s="1">
        <v>102</v>
      </c>
      <c r="F947" s="1">
        <v>9</v>
      </c>
      <c r="G947" s="15">
        <v>371.16200000000003</v>
      </c>
      <c r="H947" s="15">
        <v>3340.4580000000005</v>
      </c>
      <c r="I947" s="15">
        <v>1002.1374000000001</v>
      </c>
      <c r="J947" s="1" t="b">
        <v>0</v>
      </c>
      <c r="K947" s="9" t="s">
        <v>720</v>
      </c>
      <c r="L947" s="1">
        <v>2023</v>
      </c>
      <c r="M947" s="1">
        <v>9</v>
      </c>
      <c r="N947" s="1" t="s">
        <v>16</v>
      </c>
      <c r="O947" s="1">
        <v>14</v>
      </c>
      <c r="P947" t="str">
        <f t="shared" si="15"/>
        <v>afternoon</v>
      </c>
    </row>
    <row r="948" spans="1:16" ht="15.75" customHeight="1" x14ac:dyDescent="0.35">
      <c r="A948" s="1">
        <v>1947</v>
      </c>
      <c r="B948" s="6">
        <v>45351</v>
      </c>
      <c r="C948" s="1">
        <v>203</v>
      </c>
      <c r="D948" s="1">
        <v>302</v>
      </c>
      <c r="E948" s="1">
        <v>103</v>
      </c>
      <c r="F948" s="1">
        <v>2</v>
      </c>
      <c r="G948" s="15">
        <v>575.49800000000005</v>
      </c>
      <c r="H948" s="15">
        <v>1150.9960000000001</v>
      </c>
      <c r="I948" s="15">
        <v>172.64940000000001</v>
      </c>
      <c r="J948" s="1" t="b">
        <v>0</v>
      </c>
      <c r="K948" s="9" t="s">
        <v>721</v>
      </c>
      <c r="L948" s="1">
        <v>2024</v>
      </c>
      <c r="M948" s="1">
        <v>2</v>
      </c>
      <c r="N948" s="1" t="s">
        <v>16</v>
      </c>
      <c r="O948" s="1">
        <v>3</v>
      </c>
      <c r="P948" t="str">
        <f t="shared" si="15"/>
        <v>morning</v>
      </c>
    </row>
    <row r="949" spans="1:16" ht="15.75" customHeight="1" x14ac:dyDescent="0.35">
      <c r="A949" s="1">
        <v>1948</v>
      </c>
      <c r="B949" s="6">
        <v>45310</v>
      </c>
      <c r="C949" s="1">
        <v>204</v>
      </c>
      <c r="D949" s="1">
        <v>305</v>
      </c>
      <c r="E949" s="1">
        <v>103</v>
      </c>
      <c r="F949" s="1">
        <v>3</v>
      </c>
      <c r="G949" s="15">
        <v>376.72800000000007</v>
      </c>
      <c r="H949" s="15">
        <v>1130.1840000000002</v>
      </c>
      <c r="I949" s="15">
        <v>192.13128000000006</v>
      </c>
      <c r="J949" s="1" t="b">
        <v>0</v>
      </c>
      <c r="K949" s="9" t="s">
        <v>593</v>
      </c>
      <c r="L949" s="1">
        <v>2024</v>
      </c>
      <c r="M949" s="1">
        <v>1</v>
      </c>
      <c r="N949" s="1" t="s">
        <v>26</v>
      </c>
      <c r="O949" s="1">
        <v>13</v>
      </c>
      <c r="P949" t="str">
        <f t="shared" si="15"/>
        <v>afternoon</v>
      </c>
    </row>
    <row r="950" spans="1:16" ht="15.75" customHeight="1" x14ac:dyDescent="0.35">
      <c r="A950" s="1">
        <v>1949</v>
      </c>
      <c r="B950" s="6">
        <v>45036</v>
      </c>
      <c r="C950" s="1">
        <v>205</v>
      </c>
      <c r="D950" s="1">
        <v>302</v>
      </c>
      <c r="E950" s="1">
        <v>103</v>
      </c>
      <c r="F950" s="1">
        <v>7</v>
      </c>
      <c r="G950" s="15">
        <v>594.26400000000001</v>
      </c>
      <c r="H950" s="15">
        <v>4159.848</v>
      </c>
      <c r="I950" s="15">
        <v>790.37112000000002</v>
      </c>
      <c r="J950" s="1" t="b">
        <v>0</v>
      </c>
      <c r="K950" s="9" t="s">
        <v>538</v>
      </c>
      <c r="L950" s="1">
        <v>2023</v>
      </c>
      <c r="M950" s="1">
        <v>4</v>
      </c>
      <c r="N950" s="1" t="s">
        <v>16</v>
      </c>
      <c r="O950" s="1">
        <v>17</v>
      </c>
      <c r="P950" t="str">
        <f t="shared" si="15"/>
        <v>afternoon</v>
      </c>
    </row>
    <row r="951" spans="1:16" ht="15.75" customHeight="1" x14ac:dyDescent="0.35">
      <c r="A951" s="1">
        <v>1950</v>
      </c>
      <c r="B951" s="6">
        <v>45464</v>
      </c>
      <c r="C951" s="1">
        <v>204</v>
      </c>
      <c r="D951" s="1">
        <v>304</v>
      </c>
      <c r="E951" s="1">
        <v>101</v>
      </c>
      <c r="F951" s="1">
        <v>2</v>
      </c>
      <c r="G951" s="15">
        <v>302.03800000000001</v>
      </c>
      <c r="H951" s="15">
        <v>604.07600000000002</v>
      </c>
      <c r="I951" s="15">
        <v>126.85596</v>
      </c>
      <c r="J951" s="1" t="b">
        <v>0</v>
      </c>
      <c r="K951" s="9" t="s">
        <v>722</v>
      </c>
      <c r="L951" s="1">
        <v>2024</v>
      </c>
      <c r="M951" s="1">
        <v>6</v>
      </c>
      <c r="N951" s="1" t="s">
        <v>26</v>
      </c>
      <c r="O951" s="1">
        <v>5</v>
      </c>
      <c r="P951" t="str">
        <f t="shared" si="15"/>
        <v>morning</v>
      </c>
    </row>
    <row r="952" spans="1:16" ht="15.75" customHeight="1" x14ac:dyDescent="0.35">
      <c r="A952" s="1">
        <v>1951</v>
      </c>
      <c r="B952" s="6">
        <v>44876</v>
      </c>
      <c r="C952" s="1">
        <v>203</v>
      </c>
      <c r="D952" s="1">
        <v>303</v>
      </c>
      <c r="E952" s="1">
        <v>103</v>
      </c>
      <c r="F952" s="1">
        <v>5</v>
      </c>
      <c r="G952" s="15">
        <v>99.418000000000006</v>
      </c>
      <c r="H952" s="15">
        <v>497.09000000000003</v>
      </c>
      <c r="I952" s="15">
        <v>124.27250000000001</v>
      </c>
      <c r="J952" s="1" t="b">
        <v>0</v>
      </c>
      <c r="K952" s="9" t="s">
        <v>723</v>
      </c>
      <c r="L952" s="1">
        <v>2022</v>
      </c>
      <c r="M952" s="1">
        <v>11</v>
      </c>
      <c r="N952" s="1" t="s">
        <v>26</v>
      </c>
      <c r="O952" s="1">
        <v>15</v>
      </c>
      <c r="P952" t="str">
        <f t="shared" si="15"/>
        <v>afternoon</v>
      </c>
    </row>
    <row r="953" spans="1:16" ht="15.75" customHeight="1" x14ac:dyDescent="0.35">
      <c r="A953" s="1">
        <v>1952</v>
      </c>
      <c r="B953" s="6">
        <v>44964</v>
      </c>
      <c r="C953" s="1">
        <v>202</v>
      </c>
      <c r="D953" s="1">
        <v>303</v>
      </c>
      <c r="E953" s="1">
        <v>101</v>
      </c>
      <c r="F953" s="1">
        <v>1</v>
      </c>
      <c r="G953" s="15">
        <v>168.16800000000001</v>
      </c>
      <c r="H953" s="15">
        <v>168.16800000000001</v>
      </c>
      <c r="I953" s="15">
        <v>50.450400000000002</v>
      </c>
      <c r="J953" s="1" t="b">
        <v>0</v>
      </c>
      <c r="K953" s="9" t="s">
        <v>364</v>
      </c>
      <c r="L953" s="1">
        <v>2023</v>
      </c>
      <c r="M953" s="1">
        <v>2</v>
      </c>
      <c r="N953" s="1" t="s">
        <v>31</v>
      </c>
      <c r="O953" s="1">
        <v>0</v>
      </c>
      <c r="P953" t="str">
        <f t="shared" si="15"/>
        <v>morning</v>
      </c>
    </row>
    <row r="954" spans="1:16" ht="15.75" customHeight="1" x14ac:dyDescent="0.35">
      <c r="A954" s="1">
        <v>1953</v>
      </c>
      <c r="B954" s="6">
        <v>45010</v>
      </c>
      <c r="C954" s="1">
        <v>202</v>
      </c>
      <c r="D954" s="1">
        <v>304</v>
      </c>
      <c r="E954" s="1">
        <v>105</v>
      </c>
      <c r="F954" s="1">
        <v>4</v>
      </c>
      <c r="G954" s="15">
        <v>576.00400000000002</v>
      </c>
      <c r="H954" s="15">
        <v>2304.0160000000001</v>
      </c>
      <c r="I954" s="15">
        <v>345.60239999999999</v>
      </c>
      <c r="J954" s="1" t="b">
        <v>0</v>
      </c>
      <c r="K954" s="9" t="s">
        <v>724</v>
      </c>
      <c r="L954" s="1">
        <v>2023</v>
      </c>
      <c r="M954" s="1">
        <v>3</v>
      </c>
      <c r="N954" s="1" t="s">
        <v>22</v>
      </c>
      <c r="O954" s="1">
        <v>3</v>
      </c>
      <c r="P954" t="str">
        <f t="shared" si="15"/>
        <v>morning</v>
      </c>
    </row>
    <row r="955" spans="1:16" ht="15.75" customHeight="1" x14ac:dyDescent="0.35">
      <c r="A955" s="1">
        <v>1954</v>
      </c>
      <c r="B955" s="6">
        <v>45399</v>
      </c>
      <c r="C955" s="1">
        <v>203</v>
      </c>
      <c r="D955" s="1">
        <v>302</v>
      </c>
      <c r="E955" s="1">
        <v>102</v>
      </c>
      <c r="F955" s="1">
        <v>5</v>
      </c>
      <c r="G955" s="15">
        <v>338.75600000000003</v>
      </c>
      <c r="H955" s="15">
        <v>1693.7800000000002</v>
      </c>
      <c r="I955" s="15">
        <v>287.94260000000003</v>
      </c>
      <c r="J955" s="1" t="b">
        <v>0</v>
      </c>
      <c r="K955" s="9" t="s">
        <v>716</v>
      </c>
      <c r="L955" s="1">
        <v>2024</v>
      </c>
      <c r="M955" s="1">
        <v>4</v>
      </c>
      <c r="N955" s="1" t="s">
        <v>18</v>
      </c>
      <c r="O955" s="1">
        <v>22</v>
      </c>
      <c r="P955" t="str">
        <f t="shared" si="15"/>
        <v>night</v>
      </c>
    </row>
    <row r="956" spans="1:16" ht="15.75" customHeight="1" x14ac:dyDescent="0.35">
      <c r="A956" s="1">
        <v>1955</v>
      </c>
      <c r="B956" s="6">
        <v>45062</v>
      </c>
      <c r="C956" s="1">
        <v>203</v>
      </c>
      <c r="D956" s="1">
        <v>305</v>
      </c>
      <c r="E956" s="1">
        <v>104</v>
      </c>
      <c r="F956" s="1">
        <v>7</v>
      </c>
      <c r="G956" s="15">
        <v>280.43400000000003</v>
      </c>
      <c r="H956" s="15">
        <v>1963.0380000000002</v>
      </c>
      <c r="I956" s="15">
        <v>372.97722000000005</v>
      </c>
      <c r="J956" s="1" t="b">
        <v>0</v>
      </c>
      <c r="K956" s="9" t="s">
        <v>725</v>
      </c>
      <c r="L956" s="1">
        <v>2023</v>
      </c>
      <c r="M956" s="1">
        <v>5</v>
      </c>
      <c r="N956" s="1" t="s">
        <v>31</v>
      </c>
      <c r="O956" s="1">
        <v>13</v>
      </c>
      <c r="P956" t="str">
        <f t="shared" si="15"/>
        <v>afternoon</v>
      </c>
    </row>
    <row r="957" spans="1:16" ht="15.75" customHeight="1" x14ac:dyDescent="0.35">
      <c r="A957" s="1">
        <v>1956</v>
      </c>
      <c r="B957" s="6">
        <v>45099</v>
      </c>
      <c r="C957" s="1">
        <v>203</v>
      </c>
      <c r="D957" s="1">
        <v>303</v>
      </c>
      <c r="E957" s="1">
        <v>102</v>
      </c>
      <c r="F957" s="1">
        <v>10</v>
      </c>
      <c r="G957" s="15">
        <v>366.608</v>
      </c>
      <c r="H957" s="15">
        <v>3666.08</v>
      </c>
      <c r="I957" s="15">
        <v>769.8768</v>
      </c>
      <c r="J957" s="1" t="b">
        <v>0</v>
      </c>
      <c r="K957" s="9" t="s">
        <v>411</v>
      </c>
      <c r="L957" s="1">
        <v>2023</v>
      </c>
      <c r="M957" s="1">
        <v>6</v>
      </c>
      <c r="N957" s="1" t="s">
        <v>16</v>
      </c>
      <c r="O957" s="1">
        <v>1</v>
      </c>
      <c r="P957" t="str">
        <f t="shared" si="15"/>
        <v>morning</v>
      </c>
    </row>
    <row r="958" spans="1:16" ht="15.75" customHeight="1" x14ac:dyDescent="0.35">
      <c r="A958" s="1">
        <v>1957</v>
      </c>
      <c r="B958" s="6">
        <v>45430</v>
      </c>
      <c r="C958" s="1">
        <v>204</v>
      </c>
      <c r="D958" s="1">
        <v>301</v>
      </c>
      <c r="E958" s="1">
        <v>102</v>
      </c>
      <c r="F958" s="1">
        <v>1</v>
      </c>
      <c r="G958" s="15">
        <v>76.406000000000006</v>
      </c>
      <c r="H958" s="15">
        <v>76.406000000000006</v>
      </c>
      <c r="I958" s="15">
        <v>19.101500000000001</v>
      </c>
      <c r="J958" s="1" t="b">
        <v>0</v>
      </c>
      <c r="K958" s="9" t="s">
        <v>726</v>
      </c>
      <c r="L958" s="1">
        <v>2024</v>
      </c>
      <c r="M958" s="1">
        <v>5</v>
      </c>
      <c r="N958" s="1" t="s">
        <v>22</v>
      </c>
      <c r="O958" s="1">
        <v>7</v>
      </c>
      <c r="P958" t="str">
        <f t="shared" si="15"/>
        <v>morning</v>
      </c>
    </row>
    <row r="959" spans="1:16" ht="15.75" customHeight="1" x14ac:dyDescent="0.35">
      <c r="A959" s="1">
        <v>1958</v>
      </c>
      <c r="B959" s="6">
        <v>44883</v>
      </c>
      <c r="C959" s="1">
        <v>202</v>
      </c>
      <c r="D959" s="1">
        <v>305</v>
      </c>
      <c r="E959" s="1">
        <v>104</v>
      </c>
      <c r="F959" s="1">
        <v>9</v>
      </c>
      <c r="G959" s="15">
        <v>190.87200000000001</v>
      </c>
      <c r="H959" s="15">
        <v>1717.8480000000002</v>
      </c>
      <c r="I959" s="15">
        <v>515.35440000000006</v>
      </c>
      <c r="J959" s="1" t="b">
        <v>0</v>
      </c>
      <c r="K959" s="9" t="s">
        <v>727</v>
      </c>
      <c r="L959" s="1">
        <v>2022</v>
      </c>
      <c r="M959" s="1">
        <v>11</v>
      </c>
      <c r="N959" s="1" t="s">
        <v>26</v>
      </c>
      <c r="O959" s="1">
        <v>20</v>
      </c>
      <c r="P959" t="str">
        <f t="shared" si="15"/>
        <v>evening</v>
      </c>
    </row>
    <row r="960" spans="1:16" ht="15.75" customHeight="1" x14ac:dyDescent="0.35">
      <c r="A960" s="1">
        <v>1959</v>
      </c>
      <c r="B960" s="6">
        <v>45172</v>
      </c>
      <c r="C960" s="1">
        <v>202</v>
      </c>
      <c r="D960" s="1">
        <v>302</v>
      </c>
      <c r="E960" s="1">
        <v>102</v>
      </c>
      <c r="F960" s="1">
        <v>4</v>
      </c>
      <c r="G960" s="15">
        <v>361.30599999999998</v>
      </c>
      <c r="H960" s="15">
        <v>1445.2239999999999</v>
      </c>
      <c r="I960" s="15">
        <v>216.78359999999998</v>
      </c>
      <c r="J960" s="1" t="b">
        <v>0</v>
      </c>
      <c r="K960" s="9" t="s">
        <v>728</v>
      </c>
      <c r="L960" s="1">
        <v>2023</v>
      </c>
      <c r="M960" s="1">
        <v>9</v>
      </c>
      <c r="N960" s="1" t="s">
        <v>20</v>
      </c>
      <c r="O960" s="1">
        <v>3</v>
      </c>
      <c r="P960" t="str">
        <f t="shared" si="15"/>
        <v>morning</v>
      </c>
    </row>
    <row r="961" spans="1:16" ht="15.75" customHeight="1" x14ac:dyDescent="0.35">
      <c r="A961" s="1">
        <v>2629</v>
      </c>
      <c r="B961" s="6">
        <v>45590</v>
      </c>
      <c r="C961" s="1">
        <v>203</v>
      </c>
      <c r="D961" s="1">
        <v>305</v>
      </c>
      <c r="E961" s="1">
        <v>104</v>
      </c>
      <c r="F961" s="1">
        <v>4</v>
      </c>
      <c r="G961" s="15">
        <v>434.61000000000007</v>
      </c>
      <c r="H961" s="15">
        <v>1738.4400000000003</v>
      </c>
      <c r="I961" s="15">
        <v>434.61000000000007</v>
      </c>
      <c r="J961" s="1" t="b">
        <v>1</v>
      </c>
      <c r="K961" s="9" t="s">
        <v>933</v>
      </c>
      <c r="L961" s="1">
        <v>2024</v>
      </c>
      <c r="M961" s="1">
        <v>10</v>
      </c>
      <c r="N961" s="1" t="s">
        <v>26</v>
      </c>
      <c r="O961" s="1">
        <v>16</v>
      </c>
      <c r="P961" t="str">
        <f t="shared" si="15"/>
        <v>afternoon</v>
      </c>
    </row>
    <row r="962" spans="1:16" ht="15.75" customHeight="1" x14ac:dyDescent="0.35">
      <c r="A962" s="1">
        <v>1961</v>
      </c>
      <c r="B962" s="6">
        <v>45223</v>
      </c>
      <c r="C962" s="1">
        <v>203</v>
      </c>
      <c r="D962" s="1">
        <v>304</v>
      </c>
      <c r="E962" s="1">
        <v>103</v>
      </c>
      <c r="F962" s="1">
        <v>6</v>
      </c>
      <c r="G962" s="15">
        <v>342.71600000000001</v>
      </c>
      <c r="H962" s="15">
        <v>2056.2960000000003</v>
      </c>
      <c r="I962" s="15">
        <v>390.69624000000005</v>
      </c>
      <c r="J962" s="1" t="b">
        <v>0</v>
      </c>
      <c r="K962" s="9" t="s">
        <v>730</v>
      </c>
      <c r="L962" s="1">
        <v>2023</v>
      </c>
      <c r="M962" s="1">
        <v>10</v>
      </c>
      <c r="N962" s="1" t="s">
        <v>31</v>
      </c>
      <c r="O962" s="1">
        <v>1</v>
      </c>
      <c r="P962" t="str">
        <f t="shared" si="15"/>
        <v>morning</v>
      </c>
    </row>
    <row r="963" spans="1:16" ht="15.75" customHeight="1" x14ac:dyDescent="0.35">
      <c r="A963" s="1">
        <v>1962</v>
      </c>
      <c r="B963" s="6">
        <v>44978</v>
      </c>
      <c r="C963" s="1">
        <v>202</v>
      </c>
      <c r="D963" s="1">
        <v>304</v>
      </c>
      <c r="E963" s="1">
        <v>103</v>
      </c>
      <c r="F963" s="1">
        <v>10</v>
      </c>
      <c r="G963" s="15">
        <v>222.53000000000003</v>
      </c>
      <c r="H963" s="15">
        <v>2225.3000000000002</v>
      </c>
      <c r="I963" s="15">
        <v>467.31300000000005</v>
      </c>
      <c r="J963" s="1" t="b">
        <v>0</v>
      </c>
      <c r="K963" s="9" t="s">
        <v>731</v>
      </c>
      <c r="L963" s="1">
        <v>2023</v>
      </c>
      <c r="M963" s="1">
        <v>2</v>
      </c>
      <c r="N963" s="1" t="s">
        <v>31</v>
      </c>
      <c r="O963" s="1">
        <v>10</v>
      </c>
      <c r="P963" t="str">
        <f t="shared" si="15"/>
        <v>morning</v>
      </c>
    </row>
    <row r="964" spans="1:16" ht="15.75" customHeight="1" x14ac:dyDescent="0.35">
      <c r="A964" s="1">
        <v>1963</v>
      </c>
      <c r="B964" s="6">
        <v>45021</v>
      </c>
      <c r="C964" s="1">
        <v>203</v>
      </c>
      <c r="D964" s="1">
        <v>301</v>
      </c>
      <c r="E964" s="1">
        <v>104</v>
      </c>
      <c r="F964" s="1">
        <v>7</v>
      </c>
      <c r="G964" s="15">
        <v>633.31400000000008</v>
      </c>
      <c r="H964" s="15">
        <v>4433.1980000000003</v>
      </c>
      <c r="I964" s="15">
        <v>1108.2995000000001</v>
      </c>
      <c r="J964" s="1" t="b">
        <v>0</v>
      </c>
      <c r="K964" s="9" t="s">
        <v>206</v>
      </c>
      <c r="L964" s="1">
        <v>2023</v>
      </c>
      <c r="M964" s="1">
        <v>4</v>
      </c>
      <c r="N964" s="1" t="s">
        <v>18</v>
      </c>
      <c r="O964" s="1">
        <v>0</v>
      </c>
      <c r="P964" t="str">
        <f t="shared" si="15"/>
        <v>morning</v>
      </c>
    </row>
    <row r="965" spans="1:16" ht="15.75" customHeight="1" x14ac:dyDescent="0.35">
      <c r="A965" s="1">
        <v>1964</v>
      </c>
      <c r="B965" s="6">
        <v>45304</v>
      </c>
      <c r="C965" s="1">
        <v>203</v>
      </c>
      <c r="D965" s="1">
        <v>305</v>
      </c>
      <c r="E965" s="1">
        <v>103</v>
      </c>
      <c r="F965" s="1">
        <v>5</v>
      </c>
      <c r="G965" s="15">
        <v>558.88800000000003</v>
      </c>
      <c r="H965" s="15">
        <v>2794.44</v>
      </c>
      <c r="I965" s="15">
        <v>838.33199999999999</v>
      </c>
      <c r="J965" s="1" t="b">
        <v>1</v>
      </c>
      <c r="K965" s="9" t="s">
        <v>641</v>
      </c>
      <c r="L965" s="1">
        <v>2024</v>
      </c>
      <c r="M965" s="1">
        <v>1</v>
      </c>
      <c r="N965" s="1" t="s">
        <v>22</v>
      </c>
      <c r="O965" s="1">
        <v>9</v>
      </c>
      <c r="P965" t="str">
        <f t="shared" si="15"/>
        <v>morning</v>
      </c>
    </row>
    <row r="966" spans="1:16" ht="15.75" customHeight="1" x14ac:dyDescent="0.35">
      <c r="A966" s="1">
        <v>1965</v>
      </c>
      <c r="B966" s="6">
        <v>44885</v>
      </c>
      <c r="C966" s="1">
        <v>205</v>
      </c>
      <c r="D966" s="1">
        <v>303</v>
      </c>
      <c r="E966" s="1">
        <v>102</v>
      </c>
      <c r="F966" s="1">
        <v>10</v>
      </c>
      <c r="G966" s="15">
        <v>413.27000000000004</v>
      </c>
      <c r="H966" s="15">
        <v>4132.7000000000007</v>
      </c>
      <c r="I966" s="15">
        <v>619.90500000000009</v>
      </c>
      <c r="J966" s="1" t="b">
        <v>0</v>
      </c>
      <c r="K966" s="9" t="s">
        <v>732</v>
      </c>
      <c r="L966" s="1">
        <v>2022</v>
      </c>
      <c r="M966" s="1">
        <v>11</v>
      </c>
      <c r="N966" s="1" t="s">
        <v>20</v>
      </c>
      <c r="O966" s="1">
        <v>8</v>
      </c>
      <c r="P966" t="str">
        <f t="shared" si="15"/>
        <v>morning</v>
      </c>
    </row>
    <row r="967" spans="1:16" ht="15.75" customHeight="1" x14ac:dyDescent="0.35">
      <c r="A967" s="1">
        <v>1966</v>
      </c>
      <c r="B967" s="6">
        <v>45082</v>
      </c>
      <c r="C967" s="1">
        <v>202</v>
      </c>
      <c r="D967" s="1">
        <v>302</v>
      </c>
      <c r="E967" s="1">
        <v>103</v>
      </c>
      <c r="F967" s="1">
        <v>2</v>
      </c>
      <c r="G967" s="15">
        <v>186.494</v>
      </c>
      <c r="H967" s="15">
        <v>372.988</v>
      </c>
      <c r="I967" s="15">
        <v>63.407960000000003</v>
      </c>
      <c r="J967" s="1" t="b">
        <v>0</v>
      </c>
      <c r="K967" s="9" t="s">
        <v>69</v>
      </c>
      <c r="L967" s="1">
        <v>2023</v>
      </c>
      <c r="M967" s="1">
        <v>6</v>
      </c>
      <c r="N967" s="1" t="s">
        <v>28</v>
      </c>
      <c r="O967" s="1">
        <v>14</v>
      </c>
      <c r="P967" t="str">
        <f t="shared" si="15"/>
        <v>afternoon</v>
      </c>
    </row>
    <row r="968" spans="1:16" ht="15.75" customHeight="1" x14ac:dyDescent="0.35">
      <c r="A968" s="1">
        <v>1967</v>
      </c>
      <c r="B968" s="6">
        <v>45066</v>
      </c>
      <c r="C968" s="1">
        <v>204</v>
      </c>
      <c r="D968" s="1">
        <v>303</v>
      </c>
      <c r="E968" s="1">
        <v>101</v>
      </c>
      <c r="F968" s="1">
        <v>6</v>
      </c>
      <c r="G968" s="15">
        <v>490.16000000000008</v>
      </c>
      <c r="H968" s="15">
        <v>2940.9600000000005</v>
      </c>
      <c r="I968" s="15">
        <v>558.78240000000005</v>
      </c>
      <c r="J968" s="1" t="b">
        <v>0</v>
      </c>
      <c r="K968" s="9" t="s">
        <v>250</v>
      </c>
      <c r="L968" s="1">
        <v>2023</v>
      </c>
      <c r="M968" s="1">
        <v>5</v>
      </c>
      <c r="N968" s="1" t="s">
        <v>22</v>
      </c>
      <c r="O968" s="1">
        <v>16</v>
      </c>
      <c r="P968" t="str">
        <f t="shared" si="15"/>
        <v>afternoon</v>
      </c>
    </row>
    <row r="969" spans="1:16" ht="15.75" customHeight="1" x14ac:dyDescent="0.35">
      <c r="A969" s="1">
        <v>1968</v>
      </c>
      <c r="B969" s="6">
        <v>45363</v>
      </c>
      <c r="C969" s="1">
        <v>203</v>
      </c>
      <c r="D969" s="1">
        <v>304</v>
      </c>
      <c r="E969" s="1">
        <v>105</v>
      </c>
      <c r="F969" s="1">
        <v>2</v>
      </c>
      <c r="G969" s="15">
        <v>522.91800000000001</v>
      </c>
      <c r="H969" s="15">
        <v>1045.836</v>
      </c>
      <c r="I969" s="15">
        <v>219.62556000000001</v>
      </c>
      <c r="J969" s="1" t="b">
        <v>0</v>
      </c>
      <c r="K969" s="9" t="s">
        <v>155</v>
      </c>
      <c r="L969" s="1">
        <v>2024</v>
      </c>
      <c r="M969" s="1">
        <v>3</v>
      </c>
      <c r="N969" s="1" t="s">
        <v>31</v>
      </c>
      <c r="O969" s="1">
        <v>13</v>
      </c>
      <c r="P969" t="str">
        <f t="shared" si="15"/>
        <v>afternoon</v>
      </c>
    </row>
    <row r="970" spans="1:16" ht="15.75" customHeight="1" x14ac:dyDescent="0.35">
      <c r="A970" s="1">
        <v>1969</v>
      </c>
      <c r="B970" s="6">
        <v>45273</v>
      </c>
      <c r="C970" s="1">
        <v>201</v>
      </c>
      <c r="D970" s="1">
        <v>304</v>
      </c>
      <c r="E970" s="1">
        <v>102</v>
      </c>
      <c r="F970" s="1">
        <v>9</v>
      </c>
      <c r="G970" s="15">
        <v>591.93200000000002</v>
      </c>
      <c r="H970" s="15">
        <v>5327.3879999999999</v>
      </c>
      <c r="I970" s="15">
        <v>1331.847</v>
      </c>
      <c r="J970" s="1" t="b">
        <v>0</v>
      </c>
      <c r="K970" s="9" t="s">
        <v>733</v>
      </c>
      <c r="L970" s="1">
        <v>2023</v>
      </c>
      <c r="M970" s="1">
        <v>12</v>
      </c>
      <c r="N970" s="1" t="s">
        <v>18</v>
      </c>
      <c r="O970" s="1">
        <v>12</v>
      </c>
      <c r="P970" t="str">
        <f t="shared" si="15"/>
        <v>afternoon</v>
      </c>
    </row>
    <row r="971" spans="1:16" ht="15.75" customHeight="1" x14ac:dyDescent="0.35">
      <c r="A971" s="1">
        <v>1970</v>
      </c>
      <c r="B971" s="6">
        <v>45191</v>
      </c>
      <c r="C971" s="1">
        <v>202</v>
      </c>
      <c r="D971" s="1">
        <v>305</v>
      </c>
      <c r="E971" s="1">
        <v>101</v>
      </c>
      <c r="F971" s="1">
        <v>5</v>
      </c>
      <c r="G971" s="15">
        <v>628.65000000000009</v>
      </c>
      <c r="H971" s="15">
        <v>3143.2500000000005</v>
      </c>
      <c r="I971" s="15">
        <v>942.97500000000014</v>
      </c>
      <c r="J971" s="1" t="b">
        <v>0</v>
      </c>
      <c r="K971" s="9" t="s">
        <v>734</v>
      </c>
      <c r="L971" s="1">
        <v>2023</v>
      </c>
      <c r="M971" s="1">
        <v>9</v>
      </c>
      <c r="N971" s="1" t="s">
        <v>26</v>
      </c>
      <c r="O971" s="1">
        <v>13</v>
      </c>
      <c r="P971" t="str">
        <f t="shared" ref="P971:P1034" si="16">IF(O971 &lt; 12, "morning", IF(O971 &lt; 18, "afternoon", IF(O971 &lt; 21, "evening", "night")))</f>
        <v>afternoon</v>
      </c>
    </row>
    <row r="972" spans="1:16" ht="15.75" customHeight="1" x14ac:dyDescent="0.35">
      <c r="A972" s="1">
        <v>1971</v>
      </c>
      <c r="B972" s="6">
        <v>44882</v>
      </c>
      <c r="C972" s="1">
        <v>201</v>
      </c>
      <c r="D972" s="1">
        <v>302</v>
      </c>
      <c r="E972" s="1">
        <v>101</v>
      </c>
      <c r="F972" s="1">
        <v>3</v>
      </c>
      <c r="G972" s="15">
        <v>298.69400000000007</v>
      </c>
      <c r="H972" s="15">
        <v>896.08200000000022</v>
      </c>
      <c r="I972" s="15">
        <v>134.41230000000002</v>
      </c>
      <c r="J972" s="1" t="b">
        <v>0</v>
      </c>
      <c r="K972" s="9" t="s">
        <v>63</v>
      </c>
      <c r="L972" s="1">
        <v>2022</v>
      </c>
      <c r="M972" s="1">
        <v>11</v>
      </c>
      <c r="N972" s="1" t="s">
        <v>16</v>
      </c>
      <c r="O972" s="1">
        <v>21</v>
      </c>
      <c r="P972" t="str">
        <f t="shared" si="16"/>
        <v>night</v>
      </c>
    </row>
    <row r="973" spans="1:16" ht="15.75" customHeight="1" x14ac:dyDescent="0.35">
      <c r="A973" s="1">
        <v>1972</v>
      </c>
      <c r="B973" s="6">
        <v>45423</v>
      </c>
      <c r="C973" s="1">
        <v>202</v>
      </c>
      <c r="D973" s="1">
        <v>301</v>
      </c>
      <c r="E973" s="1">
        <v>102</v>
      </c>
      <c r="F973" s="1">
        <v>10</v>
      </c>
      <c r="G973" s="15">
        <v>573.87000000000012</v>
      </c>
      <c r="H973" s="15">
        <v>5738.7000000000007</v>
      </c>
      <c r="I973" s="15">
        <v>975.57900000000018</v>
      </c>
      <c r="J973" s="1" t="b">
        <v>0</v>
      </c>
      <c r="K973" s="9" t="s">
        <v>644</v>
      </c>
      <c r="L973" s="1">
        <v>2024</v>
      </c>
      <c r="M973" s="1">
        <v>5</v>
      </c>
      <c r="N973" s="1" t="s">
        <v>22</v>
      </c>
      <c r="O973" s="1">
        <v>16</v>
      </c>
      <c r="P973" t="str">
        <f t="shared" si="16"/>
        <v>afternoon</v>
      </c>
    </row>
    <row r="974" spans="1:16" ht="15.75" customHeight="1" x14ac:dyDescent="0.35">
      <c r="A974" s="1">
        <v>1973</v>
      </c>
      <c r="B974" s="6">
        <v>45312</v>
      </c>
      <c r="C974" s="1">
        <v>204</v>
      </c>
      <c r="D974" s="1">
        <v>305</v>
      </c>
      <c r="E974" s="1">
        <v>101</v>
      </c>
      <c r="F974" s="1">
        <v>8</v>
      </c>
      <c r="G974" s="15">
        <v>272.00800000000004</v>
      </c>
      <c r="H974" s="15">
        <v>2176.0640000000003</v>
      </c>
      <c r="I974" s="15">
        <v>413.45216000000005</v>
      </c>
      <c r="J974" s="1" t="b">
        <v>0</v>
      </c>
      <c r="K974" s="9" t="s">
        <v>58</v>
      </c>
      <c r="L974" s="1">
        <v>2024</v>
      </c>
      <c r="M974" s="1">
        <v>1</v>
      </c>
      <c r="N974" s="1" t="s">
        <v>20</v>
      </c>
      <c r="O974" s="1">
        <v>13</v>
      </c>
      <c r="P974" t="str">
        <f t="shared" si="16"/>
        <v>afternoon</v>
      </c>
    </row>
    <row r="975" spans="1:16" ht="15.75" customHeight="1" x14ac:dyDescent="0.35">
      <c r="A975" s="1">
        <v>1974</v>
      </c>
      <c r="B975" s="6">
        <v>45057</v>
      </c>
      <c r="C975" s="1">
        <v>202</v>
      </c>
      <c r="D975" s="1">
        <v>304</v>
      </c>
      <c r="E975" s="1">
        <v>103</v>
      </c>
      <c r="F975" s="1">
        <v>4</v>
      </c>
      <c r="G975" s="15">
        <v>518.452</v>
      </c>
      <c r="H975" s="15">
        <v>2073.808</v>
      </c>
      <c r="I975" s="15">
        <v>435.49967999999996</v>
      </c>
      <c r="J975" s="1" t="b">
        <v>0</v>
      </c>
      <c r="K975" s="9" t="s">
        <v>445</v>
      </c>
      <c r="L975" s="1">
        <v>2023</v>
      </c>
      <c r="M975" s="1">
        <v>5</v>
      </c>
      <c r="N975" s="1" t="s">
        <v>16</v>
      </c>
      <c r="O975" s="1">
        <v>22</v>
      </c>
      <c r="P975" t="str">
        <f t="shared" si="16"/>
        <v>night</v>
      </c>
    </row>
    <row r="976" spans="1:16" ht="15.75" customHeight="1" x14ac:dyDescent="0.35">
      <c r="A976" s="1">
        <v>1975</v>
      </c>
      <c r="B976" s="6">
        <v>45425</v>
      </c>
      <c r="C976" s="1">
        <v>205</v>
      </c>
      <c r="D976" s="1">
        <v>304</v>
      </c>
      <c r="E976" s="1">
        <v>103</v>
      </c>
      <c r="F976" s="1">
        <v>1</v>
      </c>
      <c r="G976" s="15">
        <v>448.20600000000002</v>
      </c>
      <c r="H976" s="15">
        <v>448.20600000000002</v>
      </c>
      <c r="I976" s="15">
        <v>112.0515</v>
      </c>
      <c r="J976" s="1" t="b">
        <v>0</v>
      </c>
      <c r="K976" s="9" t="s">
        <v>326</v>
      </c>
      <c r="L976" s="1">
        <v>2024</v>
      </c>
      <c r="M976" s="1">
        <v>5</v>
      </c>
      <c r="N976" s="1" t="s">
        <v>28</v>
      </c>
      <c r="O976" s="1">
        <v>9</v>
      </c>
      <c r="P976" t="str">
        <f t="shared" si="16"/>
        <v>morning</v>
      </c>
    </row>
    <row r="977" spans="1:16" ht="15.75" customHeight="1" x14ac:dyDescent="0.35">
      <c r="A977" s="1">
        <v>1976</v>
      </c>
      <c r="B977" s="6">
        <v>45300</v>
      </c>
      <c r="C977" s="1">
        <v>204</v>
      </c>
      <c r="D977" s="1">
        <v>302</v>
      </c>
      <c r="E977" s="1">
        <v>101</v>
      </c>
      <c r="F977" s="1">
        <v>4</v>
      </c>
      <c r="G977" s="15">
        <v>328.61400000000003</v>
      </c>
      <c r="H977" s="15">
        <v>1314.4560000000001</v>
      </c>
      <c r="I977" s="15">
        <v>394.33680000000004</v>
      </c>
      <c r="J977" s="1" t="b">
        <v>0</v>
      </c>
      <c r="K977" s="9" t="s">
        <v>52</v>
      </c>
      <c r="L977" s="1">
        <v>2024</v>
      </c>
      <c r="M977" s="1">
        <v>1</v>
      </c>
      <c r="N977" s="1" t="s">
        <v>31</v>
      </c>
      <c r="O977" s="1">
        <v>22</v>
      </c>
      <c r="P977" t="str">
        <f t="shared" si="16"/>
        <v>night</v>
      </c>
    </row>
    <row r="978" spans="1:16" ht="15.75" customHeight="1" x14ac:dyDescent="0.35">
      <c r="A978" s="1">
        <v>1977</v>
      </c>
      <c r="B978" s="6">
        <v>45305</v>
      </c>
      <c r="C978" s="1">
        <v>202</v>
      </c>
      <c r="D978" s="1">
        <v>301</v>
      </c>
      <c r="E978" s="1">
        <v>102</v>
      </c>
      <c r="F978" s="1">
        <v>1</v>
      </c>
      <c r="G978" s="15">
        <v>238.304</v>
      </c>
      <c r="H978" s="15">
        <v>238.304</v>
      </c>
      <c r="I978" s="15">
        <v>35.745599999999996</v>
      </c>
      <c r="J978" s="1" t="b">
        <v>0</v>
      </c>
      <c r="K978" s="9" t="s">
        <v>735</v>
      </c>
      <c r="L978" s="1">
        <v>2024</v>
      </c>
      <c r="M978" s="1">
        <v>1</v>
      </c>
      <c r="N978" s="1" t="s">
        <v>20</v>
      </c>
      <c r="O978" s="1">
        <v>9</v>
      </c>
      <c r="P978" t="str">
        <f t="shared" si="16"/>
        <v>morning</v>
      </c>
    </row>
    <row r="979" spans="1:16" ht="15.75" customHeight="1" x14ac:dyDescent="0.35">
      <c r="A979" s="1">
        <v>1978</v>
      </c>
      <c r="B979" s="6">
        <v>45062</v>
      </c>
      <c r="C979" s="1">
        <v>204</v>
      </c>
      <c r="D979" s="1">
        <v>304</v>
      </c>
      <c r="E979" s="1">
        <v>102</v>
      </c>
      <c r="F979" s="1">
        <v>2</v>
      </c>
      <c r="G979" s="15">
        <v>123.94800000000002</v>
      </c>
      <c r="H979" s="15">
        <v>247.89600000000004</v>
      </c>
      <c r="I979" s="15">
        <v>42.142320000000012</v>
      </c>
      <c r="J979" s="1" t="b">
        <v>0</v>
      </c>
      <c r="K979" s="9" t="s">
        <v>146</v>
      </c>
      <c r="L979" s="1">
        <v>2023</v>
      </c>
      <c r="M979" s="1">
        <v>5</v>
      </c>
      <c r="N979" s="1" t="s">
        <v>31</v>
      </c>
      <c r="O979" s="1">
        <v>9</v>
      </c>
      <c r="P979" t="str">
        <f t="shared" si="16"/>
        <v>morning</v>
      </c>
    </row>
    <row r="980" spans="1:16" ht="15.75" customHeight="1" x14ac:dyDescent="0.35">
      <c r="A980" s="1">
        <v>1979</v>
      </c>
      <c r="B980" s="6">
        <v>45315</v>
      </c>
      <c r="C980" s="1">
        <v>202</v>
      </c>
      <c r="D980" s="1">
        <v>302</v>
      </c>
      <c r="E980" s="1">
        <v>101</v>
      </c>
      <c r="F980" s="1">
        <v>10</v>
      </c>
      <c r="G980" s="15">
        <v>191.31200000000001</v>
      </c>
      <c r="H980" s="15">
        <v>1913.1200000000001</v>
      </c>
      <c r="I980" s="15">
        <v>363.49280000000005</v>
      </c>
      <c r="J980" s="1" t="b">
        <v>0</v>
      </c>
      <c r="K980" s="9" t="s">
        <v>664</v>
      </c>
      <c r="L980" s="1">
        <v>2024</v>
      </c>
      <c r="M980" s="1">
        <v>1</v>
      </c>
      <c r="N980" s="1" t="s">
        <v>18</v>
      </c>
      <c r="O980" s="1">
        <v>18</v>
      </c>
      <c r="P980" t="str">
        <f t="shared" si="16"/>
        <v>evening</v>
      </c>
    </row>
    <row r="981" spans="1:16" ht="15.75" customHeight="1" x14ac:dyDescent="0.35">
      <c r="A981" s="1">
        <v>1533</v>
      </c>
      <c r="B981" s="6">
        <v>45586</v>
      </c>
      <c r="C981" s="1">
        <v>203</v>
      </c>
      <c r="D981" s="1">
        <v>304</v>
      </c>
      <c r="E981" s="1">
        <v>103</v>
      </c>
      <c r="F981" s="1">
        <v>8</v>
      </c>
      <c r="G981" s="15">
        <v>351.82400000000001</v>
      </c>
      <c r="H981" s="15">
        <v>2814.5920000000001</v>
      </c>
      <c r="I981" s="15">
        <v>422.18880000000001</v>
      </c>
      <c r="J981" s="1" t="b">
        <v>0</v>
      </c>
      <c r="K981" s="9" t="s">
        <v>467</v>
      </c>
      <c r="L981" s="1">
        <v>2024</v>
      </c>
      <c r="M981" s="1">
        <v>10</v>
      </c>
      <c r="N981" s="1" t="s">
        <v>28</v>
      </c>
      <c r="O981" s="1">
        <v>9</v>
      </c>
      <c r="P981" t="str">
        <f t="shared" si="16"/>
        <v>morning</v>
      </c>
    </row>
    <row r="982" spans="1:16" ht="15.75" customHeight="1" x14ac:dyDescent="0.35">
      <c r="A982" s="1">
        <v>1981</v>
      </c>
      <c r="B982" s="6">
        <v>45557</v>
      </c>
      <c r="C982" s="1">
        <v>201</v>
      </c>
      <c r="D982" s="1">
        <v>301</v>
      </c>
      <c r="E982" s="1">
        <v>103</v>
      </c>
      <c r="F982" s="1">
        <v>8</v>
      </c>
      <c r="G982" s="15">
        <v>567.31400000000008</v>
      </c>
      <c r="H982" s="15">
        <v>4538.5120000000006</v>
      </c>
      <c r="I982" s="15">
        <v>1134.6280000000002</v>
      </c>
      <c r="J982" s="1" t="b">
        <v>1</v>
      </c>
      <c r="K982" s="9" t="s">
        <v>126</v>
      </c>
      <c r="L982" s="1">
        <v>2024</v>
      </c>
      <c r="M982" s="1">
        <v>9</v>
      </c>
      <c r="N982" s="1" t="s">
        <v>20</v>
      </c>
      <c r="O982" s="1">
        <v>15</v>
      </c>
      <c r="P982" t="str">
        <f t="shared" si="16"/>
        <v>afternoon</v>
      </c>
    </row>
    <row r="983" spans="1:16" ht="15.75" customHeight="1" x14ac:dyDescent="0.35">
      <c r="A983" s="1">
        <v>1982</v>
      </c>
      <c r="B983" s="6">
        <v>45445</v>
      </c>
      <c r="C983" s="1">
        <v>203</v>
      </c>
      <c r="D983" s="1">
        <v>304</v>
      </c>
      <c r="E983" s="1">
        <v>105</v>
      </c>
      <c r="F983" s="1">
        <v>8</v>
      </c>
      <c r="G983" s="15">
        <v>291.74200000000008</v>
      </c>
      <c r="H983" s="15">
        <v>2333.9360000000006</v>
      </c>
      <c r="I983" s="15">
        <v>700.1808000000002</v>
      </c>
      <c r="J983" s="1" t="b">
        <v>1</v>
      </c>
      <c r="K983" s="9" t="s">
        <v>736</v>
      </c>
      <c r="L983" s="1">
        <v>2024</v>
      </c>
      <c r="M983" s="1">
        <v>6</v>
      </c>
      <c r="N983" s="1" t="s">
        <v>20</v>
      </c>
      <c r="O983" s="1">
        <v>20</v>
      </c>
      <c r="P983" t="str">
        <f t="shared" si="16"/>
        <v>evening</v>
      </c>
    </row>
    <row r="984" spans="1:16" ht="15.75" customHeight="1" x14ac:dyDescent="0.35">
      <c r="A984" s="1">
        <v>1983</v>
      </c>
      <c r="B984" s="6">
        <v>44896</v>
      </c>
      <c r="C984" s="1">
        <v>202</v>
      </c>
      <c r="D984" s="1">
        <v>301</v>
      </c>
      <c r="E984" s="1">
        <v>103</v>
      </c>
      <c r="F984" s="1">
        <v>2</v>
      </c>
      <c r="G984" s="15">
        <v>417.03200000000004</v>
      </c>
      <c r="H984" s="15">
        <v>834.06400000000008</v>
      </c>
      <c r="I984" s="15">
        <v>125.1096</v>
      </c>
      <c r="J984" s="1" t="b">
        <v>0</v>
      </c>
      <c r="K984" s="9" t="s">
        <v>613</v>
      </c>
      <c r="L984" s="1">
        <v>2022</v>
      </c>
      <c r="M984" s="1">
        <v>12</v>
      </c>
      <c r="N984" s="1" t="s">
        <v>16</v>
      </c>
      <c r="O984" s="1">
        <v>22</v>
      </c>
      <c r="P984" t="str">
        <f t="shared" si="16"/>
        <v>night</v>
      </c>
    </row>
    <row r="985" spans="1:16" ht="15.75" customHeight="1" x14ac:dyDescent="0.35">
      <c r="A985" s="1">
        <v>1984</v>
      </c>
      <c r="B985" s="6">
        <v>44938</v>
      </c>
      <c r="C985" s="1">
        <v>202</v>
      </c>
      <c r="D985" s="1">
        <v>305</v>
      </c>
      <c r="E985" s="1">
        <v>101</v>
      </c>
      <c r="F985" s="1">
        <v>10</v>
      </c>
      <c r="G985" s="15">
        <v>409.99200000000008</v>
      </c>
      <c r="H985" s="15">
        <v>4099.920000000001</v>
      </c>
      <c r="I985" s="15">
        <v>696.98640000000023</v>
      </c>
      <c r="J985" s="1" t="b">
        <v>0</v>
      </c>
      <c r="K985" s="9" t="s">
        <v>737</v>
      </c>
      <c r="L985" s="1">
        <v>2023</v>
      </c>
      <c r="M985" s="1">
        <v>1</v>
      </c>
      <c r="N985" s="1" t="s">
        <v>16</v>
      </c>
      <c r="O985" s="1">
        <v>15</v>
      </c>
      <c r="P985" t="str">
        <f t="shared" si="16"/>
        <v>afternoon</v>
      </c>
    </row>
    <row r="986" spans="1:16" ht="15.75" customHeight="1" x14ac:dyDescent="0.35">
      <c r="A986" s="1">
        <v>1985</v>
      </c>
      <c r="B986" s="6">
        <v>45317</v>
      </c>
      <c r="C986" s="1">
        <v>203</v>
      </c>
      <c r="D986" s="1">
        <v>305</v>
      </c>
      <c r="E986" s="1">
        <v>101</v>
      </c>
      <c r="F986" s="1">
        <v>7</v>
      </c>
      <c r="G986" s="15">
        <v>236.25800000000001</v>
      </c>
      <c r="H986" s="15">
        <v>1653.806</v>
      </c>
      <c r="I986" s="15">
        <v>314.22314</v>
      </c>
      <c r="J986" s="1" t="b">
        <v>0</v>
      </c>
      <c r="K986" s="9" t="s">
        <v>159</v>
      </c>
      <c r="L986" s="1">
        <v>2024</v>
      </c>
      <c r="M986" s="1">
        <v>1</v>
      </c>
      <c r="N986" s="1" t="s">
        <v>26</v>
      </c>
      <c r="O986" s="1">
        <v>0</v>
      </c>
      <c r="P986" t="str">
        <f t="shared" si="16"/>
        <v>morning</v>
      </c>
    </row>
    <row r="987" spans="1:16" ht="15.75" customHeight="1" x14ac:dyDescent="0.35">
      <c r="A987" s="1">
        <v>1986</v>
      </c>
      <c r="B987" s="6">
        <v>45520</v>
      </c>
      <c r="C987" s="1">
        <v>201</v>
      </c>
      <c r="D987" s="1">
        <v>301</v>
      </c>
      <c r="E987" s="1">
        <v>102</v>
      </c>
      <c r="F987" s="1">
        <v>10</v>
      </c>
      <c r="G987" s="15">
        <v>445.06000000000006</v>
      </c>
      <c r="H987" s="15">
        <v>4450.6000000000004</v>
      </c>
      <c r="I987" s="15">
        <v>934.62600000000009</v>
      </c>
      <c r="J987" s="1" t="b">
        <v>0</v>
      </c>
      <c r="K987" s="9" t="s">
        <v>718</v>
      </c>
      <c r="L987" s="1">
        <v>2024</v>
      </c>
      <c r="M987" s="1">
        <v>8</v>
      </c>
      <c r="N987" s="1" t="s">
        <v>26</v>
      </c>
      <c r="O987" s="1">
        <v>22</v>
      </c>
      <c r="P987" t="str">
        <f t="shared" si="16"/>
        <v>night</v>
      </c>
    </row>
    <row r="988" spans="1:16" ht="15.75" customHeight="1" x14ac:dyDescent="0.35">
      <c r="A988" s="1">
        <v>1987</v>
      </c>
      <c r="B988" s="6">
        <v>44922</v>
      </c>
      <c r="C988" s="1">
        <v>201</v>
      </c>
      <c r="D988" s="1">
        <v>305</v>
      </c>
      <c r="E988" s="1">
        <v>105</v>
      </c>
      <c r="F988" s="1">
        <v>10</v>
      </c>
      <c r="G988" s="15">
        <v>388.52000000000004</v>
      </c>
      <c r="H988" s="15">
        <v>3885.2000000000003</v>
      </c>
      <c r="I988" s="15">
        <v>971.30000000000007</v>
      </c>
      <c r="J988" s="1" t="b">
        <v>0</v>
      </c>
      <c r="K988" s="9" t="s">
        <v>529</v>
      </c>
      <c r="L988" s="1">
        <v>2022</v>
      </c>
      <c r="M988" s="1">
        <v>12</v>
      </c>
      <c r="N988" s="1" t="s">
        <v>31</v>
      </c>
      <c r="O988" s="1">
        <v>8</v>
      </c>
      <c r="P988" t="str">
        <f t="shared" si="16"/>
        <v>morning</v>
      </c>
    </row>
    <row r="989" spans="1:16" ht="15.75" customHeight="1" x14ac:dyDescent="0.35">
      <c r="A989" s="1">
        <v>1988</v>
      </c>
      <c r="B989" s="6">
        <v>44957</v>
      </c>
      <c r="C989" s="1">
        <v>202</v>
      </c>
      <c r="D989" s="1">
        <v>301</v>
      </c>
      <c r="E989" s="1">
        <v>101</v>
      </c>
      <c r="F989" s="1">
        <v>2</v>
      </c>
      <c r="G989" s="15">
        <v>616.74800000000005</v>
      </c>
      <c r="H989" s="15">
        <v>1233.4960000000001</v>
      </c>
      <c r="I989" s="15">
        <v>370.04880000000003</v>
      </c>
      <c r="J989" s="1" t="b">
        <v>0</v>
      </c>
      <c r="K989" s="9" t="s">
        <v>738</v>
      </c>
      <c r="L989" s="1">
        <v>2023</v>
      </c>
      <c r="M989" s="1">
        <v>1</v>
      </c>
      <c r="N989" s="1" t="s">
        <v>31</v>
      </c>
      <c r="O989" s="1">
        <v>21</v>
      </c>
      <c r="P989" t="str">
        <f t="shared" si="16"/>
        <v>night</v>
      </c>
    </row>
    <row r="990" spans="1:16" ht="15.75" customHeight="1" x14ac:dyDescent="0.35">
      <c r="A990" s="1">
        <v>1989</v>
      </c>
      <c r="B990" s="6">
        <v>45213</v>
      </c>
      <c r="C990" s="1">
        <v>204</v>
      </c>
      <c r="D990" s="1">
        <v>301</v>
      </c>
      <c r="E990" s="1">
        <v>101</v>
      </c>
      <c r="F990" s="1">
        <v>5</v>
      </c>
      <c r="G990" s="15">
        <v>453.79400000000004</v>
      </c>
      <c r="H990" s="15">
        <v>2268.9700000000003</v>
      </c>
      <c r="I990" s="15">
        <v>340.34550000000002</v>
      </c>
      <c r="J990" s="1" t="b">
        <v>0</v>
      </c>
      <c r="K990" s="9" t="s">
        <v>739</v>
      </c>
      <c r="L990" s="1">
        <v>2023</v>
      </c>
      <c r="M990" s="1">
        <v>10</v>
      </c>
      <c r="N990" s="1" t="s">
        <v>22</v>
      </c>
      <c r="O990" s="1">
        <v>12</v>
      </c>
      <c r="P990" t="str">
        <f t="shared" si="16"/>
        <v>afternoon</v>
      </c>
    </row>
    <row r="991" spans="1:16" ht="15.75" customHeight="1" x14ac:dyDescent="0.35">
      <c r="A991" s="1">
        <v>1990</v>
      </c>
      <c r="B991" s="6">
        <v>45292</v>
      </c>
      <c r="C991" s="1">
        <v>205</v>
      </c>
      <c r="D991" s="1">
        <v>302</v>
      </c>
      <c r="E991" s="1">
        <v>102</v>
      </c>
      <c r="F991" s="1">
        <v>2</v>
      </c>
      <c r="G991" s="15">
        <v>420.66200000000003</v>
      </c>
      <c r="H991" s="15">
        <v>841.32400000000007</v>
      </c>
      <c r="I991" s="15">
        <v>143.02508000000003</v>
      </c>
      <c r="J991" s="1" t="b">
        <v>0</v>
      </c>
      <c r="K991" s="9" t="s">
        <v>598</v>
      </c>
      <c r="L991" s="1">
        <v>2024</v>
      </c>
      <c r="M991" s="1">
        <v>1</v>
      </c>
      <c r="N991" s="1" t="s">
        <v>28</v>
      </c>
      <c r="O991" s="1">
        <v>22</v>
      </c>
      <c r="P991" t="str">
        <f t="shared" si="16"/>
        <v>night</v>
      </c>
    </row>
    <row r="992" spans="1:16" ht="15.75" customHeight="1" x14ac:dyDescent="0.35">
      <c r="A992" s="1">
        <v>1991</v>
      </c>
      <c r="B992" s="6">
        <v>45246</v>
      </c>
      <c r="C992" s="1">
        <v>203</v>
      </c>
      <c r="D992" s="1">
        <v>301</v>
      </c>
      <c r="E992" s="1">
        <v>105</v>
      </c>
      <c r="F992" s="1">
        <v>10</v>
      </c>
      <c r="G992" s="15">
        <v>335.83000000000004</v>
      </c>
      <c r="H992" s="15">
        <v>3358.3</v>
      </c>
      <c r="I992" s="15">
        <v>638.077</v>
      </c>
      <c r="J992" s="1" t="b">
        <v>0</v>
      </c>
      <c r="K992" s="9" t="s">
        <v>740</v>
      </c>
      <c r="L992" s="1">
        <v>2023</v>
      </c>
      <c r="M992" s="1">
        <v>11</v>
      </c>
      <c r="N992" s="1" t="s">
        <v>16</v>
      </c>
      <c r="O992" s="1">
        <v>14</v>
      </c>
      <c r="P992" t="str">
        <f t="shared" si="16"/>
        <v>afternoon</v>
      </c>
    </row>
    <row r="993" spans="1:16" ht="15.75" customHeight="1" x14ac:dyDescent="0.35">
      <c r="A993" s="1">
        <v>1992</v>
      </c>
      <c r="B993" s="6">
        <v>45384</v>
      </c>
      <c r="C993" s="1">
        <v>204</v>
      </c>
      <c r="D993" s="1">
        <v>305</v>
      </c>
      <c r="E993" s="1">
        <v>105</v>
      </c>
      <c r="F993" s="1">
        <v>2</v>
      </c>
      <c r="G993" s="15">
        <v>63.866000000000007</v>
      </c>
      <c r="H993" s="15">
        <v>127.73200000000001</v>
      </c>
      <c r="I993" s="15">
        <v>26.823720000000002</v>
      </c>
      <c r="J993" s="1" t="b">
        <v>1</v>
      </c>
      <c r="K993" s="9" t="s">
        <v>671</v>
      </c>
      <c r="L993" s="1">
        <v>2024</v>
      </c>
      <c r="M993" s="1">
        <v>4</v>
      </c>
      <c r="N993" s="1" t="s">
        <v>31</v>
      </c>
      <c r="O993" s="1">
        <v>14</v>
      </c>
      <c r="P993" t="str">
        <f t="shared" si="16"/>
        <v>afternoon</v>
      </c>
    </row>
    <row r="994" spans="1:16" ht="15.75" customHeight="1" x14ac:dyDescent="0.35">
      <c r="A994" s="1">
        <v>1993</v>
      </c>
      <c r="B994" s="6">
        <v>45240</v>
      </c>
      <c r="C994" s="1">
        <v>202</v>
      </c>
      <c r="D994" s="1">
        <v>302</v>
      </c>
      <c r="E994" s="1">
        <v>101</v>
      </c>
      <c r="F994" s="1">
        <v>6</v>
      </c>
      <c r="G994" s="15">
        <v>297.61600000000004</v>
      </c>
      <c r="H994" s="15">
        <v>1785.6960000000004</v>
      </c>
      <c r="I994" s="15">
        <v>446.42400000000009</v>
      </c>
      <c r="J994" s="1" t="b">
        <v>0</v>
      </c>
      <c r="K994" s="9" t="s">
        <v>451</v>
      </c>
      <c r="L994" s="1">
        <v>2023</v>
      </c>
      <c r="M994" s="1">
        <v>11</v>
      </c>
      <c r="N994" s="1" t="s">
        <v>26</v>
      </c>
      <c r="O994" s="1">
        <v>4</v>
      </c>
      <c r="P994" t="str">
        <f t="shared" si="16"/>
        <v>morning</v>
      </c>
    </row>
    <row r="995" spans="1:16" ht="15.75" customHeight="1" x14ac:dyDescent="0.35">
      <c r="A995" s="1">
        <v>1994</v>
      </c>
      <c r="B995" s="6">
        <v>44985</v>
      </c>
      <c r="C995" s="1">
        <v>201</v>
      </c>
      <c r="D995" s="1">
        <v>301</v>
      </c>
      <c r="E995" s="1">
        <v>101</v>
      </c>
      <c r="F995" s="1">
        <v>2</v>
      </c>
      <c r="G995" s="15">
        <v>433.70800000000003</v>
      </c>
      <c r="H995" s="15">
        <v>867.41600000000005</v>
      </c>
      <c r="I995" s="15">
        <v>260.22480000000002</v>
      </c>
      <c r="J995" s="1" t="b">
        <v>0</v>
      </c>
      <c r="K995" s="9" t="s">
        <v>212</v>
      </c>
      <c r="L995" s="1">
        <v>2023</v>
      </c>
      <c r="M995" s="1">
        <v>2</v>
      </c>
      <c r="N995" s="1" t="s">
        <v>31</v>
      </c>
      <c r="O995" s="1">
        <v>20</v>
      </c>
      <c r="P995" t="str">
        <f t="shared" si="16"/>
        <v>evening</v>
      </c>
    </row>
    <row r="996" spans="1:16" ht="15.75" customHeight="1" x14ac:dyDescent="0.35">
      <c r="A996" s="1">
        <v>1995</v>
      </c>
      <c r="B996" s="6">
        <v>45029</v>
      </c>
      <c r="C996" s="1">
        <v>205</v>
      </c>
      <c r="D996" s="1">
        <v>304</v>
      </c>
      <c r="E996" s="1">
        <v>101</v>
      </c>
      <c r="F996" s="1">
        <v>7</v>
      </c>
      <c r="G996" s="15">
        <v>588.78600000000006</v>
      </c>
      <c r="H996" s="15">
        <v>4121.5020000000004</v>
      </c>
      <c r="I996" s="15">
        <v>618.22530000000006</v>
      </c>
      <c r="J996" s="1" t="b">
        <v>0</v>
      </c>
      <c r="K996" s="9" t="s">
        <v>76</v>
      </c>
      <c r="L996" s="1">
        <v>2023</v>
      </c>
      <c r="M996" s="1">
        <v>4</v>
      </c>
      <c r="N996" s="1" t="s">
        <v>16</v>
      </c>
      <c r="O996" s="1">
        <v>14</v>
      </c>
      <c r="P996" t="str">
        <f t="shared" si="16"/>
        <v>afternoon</v>
      </c>
    </row>
    <row r="997" spans="1:16" ht="15.75" customHeight="1" x14ac:dyDescent="0.35">
      <c r="A997" s="1">
        <v>1996</v>
      </c>
      <c r="B997" s="6">
        <v>44911</v>
      </c>
      <c r="C997" s="1">
        <v>204</v>
      </c>
      <c r="D997" s="1">
        <v>302</v>
      </c>
      <c r="E997" s="1">
        <v>102</v>
      </c>
      <c r="F997" s="1">
        <v>2</v>
      </c>
      <c r="G997" s="15">
        <v>589.6</v>
      </c>
      <c r="H997" s="15">
        <v>1179.2</v>
      </c>
      <c r="I997" s="15">
        <v>200.46400000000003</v>
      </c>
      <c r="J997" s="1" t="b">
        <v>0</v>
      </c>
      <c r="K997" s="9" t="s">
        <v>534</v>
      </c>
      <c r="L997" s="1">
        <v>2022</v>
      </c>
      <c r="M997" s="1">
        <v>12</v>
      </c>
      <c r="N997" s="1" t="s">
        <v>26</v>
      </c>
      <c r="O997" s="1">
        <v>18</v>
      </c>
      <c r="P997" t="str">
        <f t="shared" si="16"/>
        <v>evening</v>
      </c>
    </row>
    <row r="998" spans="1:16" ht="15.75" customHeight="1" x14ac:dyDescent="0.35">
      <c r="A998" s="1">
        <v>1997</v>
      </c>
      <c r="B998" s="6">
        <v>45349</v>
      </c>
      <c r="C998" s="1">
        <v>204</v>
      </c>
      <c r="D998" s="1">
        <v>305</v>
      </c>
      <c r="E998" s="1">
        <v>104</v>
      </c>
      <c r="F998" s="1">
        <v>1</v>
      </c>
      <c r="G998" s="15">
        <v>232.03400000000002</v>
      </c>
      <c r="H998" s="15">
        <v>232.03400000000002</v>
      </c>
      <c r="I998" s="15">
        <v>44.086460000000002</v>
      </c>
      <c r="J998" s="1" t="b">
        <v>0</v>
      </c>
      <c r="K998" s="9" t="s">
        <v>695</v>
      </c>
      <c r="L998" s="1">
        <v>2024</v>
      </c>
      <c r="M998" s="1">
        <v>2</v>
      </c>
      <c r="N998" s="1" t="s">
        <v>31</v>
      </c>
      <c r="O998" s="1">
        <v>3</v>
      </c>
      <c r="P998" t="str">
        <f t="shared" si="16"/>
        <v>morning</v>
      </c>
    </row>
    <row r="999" spans="1:16" ht="15.75" customHeight="1" x14ac:dyDescent="0.35">
      <c r="A999" s="1">
        <v>1998</v>
      </c>
      <c r="B999" s="6">
        <v>45341</v>
      </c>
      <c r="C999" s="1">
        <v>202</v>
      </c>
      <c r="D999" s="1">
        <v>304</v>
      </c>
      <c r="E999" s="1">
        <v>101</v>
      </c>
      <c r="F999" s="1">
        <v>6</v>
      </c>
      <c r="G999" s="15">
        <v>79.288000000000011</v>
      </c>
      <c r="H999" s="15">
        <v>475.72800000000007</v>
      </c>
      <c r="I999" s="15">
        <v>99.90288000000001</v>
      </c>
      <c r="J999" s="1" t="b">
        <v>0</v>
      </c>
      <c r="K999" s="9" t="s">
        <v>741</v>
      </c>
      <c r="L999" s="1">
        <v>2024</v>
      </c>
      <c r="M999" s="1">
        <v>2</v>
      </c>
      <c r="N999" s="1" t="s">
        <v>28</v>
      </c>
      <c r="O999" s="1">
        <v>16</v>
      </c>
      <c r="P999" t="str">
        <f t="shared" si="16"/>
        <v>afternoon</v>
      </c>
    </row>
    <row r="1000" spans="1:16" ht="15.75" customHeight="1" x14ac:dyDescent="0.35">
      <c r="A1000" s="1">
        <v>1999</v>
      </c>
      <c r="B1000" s="6">
        <v>45169</v>
      </c>
      <c r="C1000" s="1">
        <v>201</v>
      </c>
      <c r="D1000" s="1">
        <v>304</v>
      </c>
      <c r="E1000" s="1">
        <v>102</v>
      </c>
      <c r="F1000" s="1">
        <v>10</v>
      </c>
      <c r="G1000" s="15">
        <v>104.63200000000002</v>
      </c>
      <c r="H1000" s="15">
        <v>1046.3200000000002</v>
      </c>
      <c r="I1000" s="15">
        <v>261.58000000000004</v>
      </c>
      <c r="J1000" s="1" t="b">
        <v>0</v>
      </c>
      <c r="K1000" s="9" t="s">
        <v>742</v>
      </c>
      <c r="L1000" s="1">
        <v>2023</v>
      </c>
      <c r="M1000" s="1">
        <v>8</v>
      </c>
      <c r="N1000" s="1" t="s">
        <v>16</v>
      </c>
      <c r="O1000" s="1">
        <v>3</v>
      </c>
      <c r="P1000" t="str">
        <f t="shared" si="16"/>
        <v>morning</v>
      </c>
    </row>
    <row r="1001" spans="1:16" ht="15.75" customHeight="1" x14ac:dyDescent="0.35">
      <c r="A1001" s="1">
        <v>2000</v>
      </c>
      <c r="B1001" s="6">
        <v>44894</v>
      </c>
      <c r="C1001" s="1">
        <v>204</v>
      </c>
      <c r="D1001" s="1">
        <v>303</v>
      </c>
      <c r="E1001" s="1">
        <v>105</v>
      </c>
      <c r="F1001" s="1">
        <v>5</v>
      </c>
      <c r="G1001" s="15">
        <v>363.17600000000004</v>
      </c>
      <c r="H1001" s="15">
        <v>1815.88</v>
      </c>
      <c r="I1001" s="15">
        <v>544.76400000000001</v>
      </c>
      <c r="J1001" s="1" t="b">
        <v>0</v>
      </c>
      <c r="K1001" s="9" t="s">
        <v>683</v>
      </c>
      <c r="L1001" s="1">
        <v>2022</v>
      </c>
      <c r="M1001" s="1">
        <v>11</v>
      </c>
      <c r="N1001" s="1" t="s">
        <v>31</v>
      </c>
      <c r="O1001" s="1">
        <v>17</v>
      </c>
      <c r="P1001" t="str">
        <f t="shared" si="16"/>
        <v>afternoon</v>
      </c>
    </row>
    <row r="1002" spans="1:16" ht="15.75" customHeight="1" x14ac:dyDescent="0.35">
      <c r="A1002" s="1">
        <v>2001</v>
      </c>
      <c r="B1002" s="6">
        <v>45384</v>
      </c>
      <c r="C1002" s="1">
        <v>205</v>
      </c>
      <c r="D1002" s="1">
        <v>303</v>
      </c>
      <c r="E1002" s="1">
        <v>102</v>
      </c>
      <c r="F1002" s="1">
        <v>6</v>
      </c>
      <c r="G1002" s="15">
        <v>332.64</v>
      </c>
      <c r="H1002" s="15">
        <v>1995.84</v>
      </c>
      <c r="I1002" s="15">
        <v>299.37599999999998</v>
      </c>
      <c r="J1002" s="1" t="b">
        <v>0</v>
      </c>
      <c r="K1002" s="9" t="s">
        <v>743</v>
      </c>
      <c r="L1002" s="1">
        <v>2024</v>
      </c>
      <c r="M1002" s="1">
        <v>4</v>
      </c>
      <c r="N1002" s="1" t="s">
        <v>31</v>
      </c>
      <c r="O1002" s="1">
        <v>19</v>
      </c>
      <c r="P1002" t="str">
        <f t="shared" si="16"/>
        <v>evening</v>
      </c>
    </row>
    <row r="1003" spans="1:16" ht="15.75" customHeight="1" x14ac:dyDescent="0.35">
      <c r="A1003" s="1">
        <v>2002</v>
      </c>
      <c r="B1003" s="6">
        <v>45152</v>
      </c>
      <c r="C1003" s="1">
        <v>203</v>
      </c>
      <c r="D1003" s="1">
        <v>301</v>
      </c>
      <c r="E1003" s="1">
        <v>101</v>
      </c>
      <c r="F1003" s="1">
        <v>6</v>
      </c>
      <c r="G1003" s="15">
        <v>45.650000000000006</v>
      </c>
      <c r="H1003" s="15">
        <v>273.90000000000003</v>
      </c>
      <c r="I1003" s="15">
        <v>46.563000000000009</v>
      </c>
      <c r="J1003" s="1" t="b">
        <v>0</v>
      </c>
      <c r="K1003" s="9" t="s">
        <v>744</v>
      </c>
      <c r="L1003" s="1">
        <v>2023</v>
      </c>
      <c r="M1003" s="1">
        <v>8</v>
      </c>
      <c r="N1003" s="1" t="s">
        <v>28</v>
      </c>
      <c r="O1003" s="1">
        <v>0</v>
      </c>
      <c r="P1003" t="str">
        <f t="shared" si="16"/>
        <v>morning</v>
      </c>
    </row>
    <row r="1004" spans="1:16" ht="15.75" customHeight="1" x14ac:dyDescent="0.35">
      <c r="A1004" s="1">
        <v>2003</v>
      </c>
      <c r="B1004" s="6">
        <v>45141</v>
      </c>
      <c r="C1004" s="1">
        <v>205</v>
      </c>
      <c r="D1004" s="1">
        <v>302</v>
      </c>
      <c r="E1004" s="1">
        <v>102</v>
      </c>
      <c r="F1004" s="1">
        <v>2</v>
      </c>
      <c r="G1004" s="15">
        <v>367.66400000000004</v>
      </c>
      <c r="H1004" s="15">
        <v>735.32800000000009</v>
      </c>
      <c r="I1004" s="15">
        <v>139.71232000000001</v>
      </c>
      <c r="J1004" s="1" t="b">
        <v>0</v>
      </c>
      <c r="K1004" s="9" t="s">
        <v>511</v>
      </c>
      <c r="L1004" s="1">
        <v>2023</v>
      </c>
      <c r="M1004" s="1">
        <v>8</v>
      </c>
      <c r="N1004" s="1" t="s">
        <v>16</v>
      </c>
      <c r="O1004" s="1">
        <v>12</v>
      </c>
      <c r="P1004" t="str">
        <f t="shared" si="16"/>
        <v>afternoon</v>
      </c>
    </row>
    <row r="1005" spans="1:16" ht="15.75" customHeight="1" x14ac:dyDescent="0.35">
      <c r="A1005" s="1">
        <v>2004</v>
      </c>
      <c r="B1005" s="6">
        <v>45062</v>
      </c>
      <c r="C1005" s="1">
        <v>205</v>
      </c>
      <c r="D1005" s="1">
        <v>301</v>
      </c>
      <c r="E1005" s="1">
        <v>104</v>
      </c>
      <c r="F1005" s="1">
        <v>8</v>
      </c>
      <c r="G1005" s="15">
        <v>497.04600000000005</v>
      </c>
      <c r="H1005" s="15">
        <v>3976.3680000000004</v>
      </c>
      <c r="I1005" s="15">
        <v>835.03728000000001</v>
      </c>
      <c r="J1005" s="1" t="b">
        <v>1</v>
      </c>
      <c r="K1005" s="9" t="s">
        <v>745</v>
      </c>
      <c r="L1005" s="1">
        <v>2023</v>
      </c>
      <c r="M1005" s="1">
        <v>5</v>
      </c>
      <c r="N1005" s="1" t="s">
        <v>31</v>
      </c>
      <c r="O1005" s="1">
        <v>20</v>
      </c>
      <c r="P1005" t="str">
        <f t="shared" si="16"/>
        <v>evening</v>
      </c>
    </row>
    <row r="1006" spans="1:16" ht="15.75" customHeight="1" x14ac:dyDescent="0.35">
      <c r="A1006" s="1">
        <v>2005</v>
      </c>
      <c r="B1006" s="6">
        <v>45091</v>
      </c>
      <c r="C1006" s="1">
        <v>201</v>
      </c>
      <c r="D1006" s="1">
        <v>304</v>
      </c>
      <c r="E1006" s="1">
        <v>105</v>
      </c>
      <c r="F1006" s="1">
        <v>3</v>
      </c>
      <c r="G1006" s="15">
        <v>114.24600000000001</v>
      </c>
      <c r="H1006" s="15">
        <v>342.73800000000006</v>
      </c>
      <c r="I1006" s="15">
        <v>85.684500000000014</v>
      </c>
      <c r="J1006" s="1" t="b">
        <v>0</v>
      </c>
      <c r="K1006" s="9" t="s">
        <v>608</v>
      </c>
      <c r="L1006" s="1">
        <v>2023</v>
      </c>
      <c r="M1006" s="1">
        <v>6</v>
      </c>
      <c r="N1006" s="1" t="s">
        <v>18</v>
      </c>
      <c r="O1006" s="1">
        <v>14</v>
      </c>
      <c r="P1006" t="str">
        <f t="shared" si="16"/>
        <v>afternoon</v>
      </c>
    </row>
    <row r="1007" spans="1:16" ht="15.75" customHeight="1" x14ac:dyDescent="0.35">
      <c r="A1007" s="1">
        <v>2006</v>
      </c>
      <c r="B1007" s="6">
        <v>45311</v>
      </c>
      <c r="C1007" s="1">
        <v>202</v>
      </c>
      <c r="D1007" s="1">
        <v>302</v>
      </c>
      <c r="E1007" s="1">
        <v>102</v>
      </c>
      <c r="F1007" s="1">
        <v>2</v>
      </c>
      <c r="G1007" s="15">
        <v>369.51200000000006</v>
      </c>
      <c r="H1007" s="15">
        <v>739.02400000000011</v>
      </c>
      <c r="I1007" s="15">
        <v>221.70720000000003</v>
      </c>
      <c r="J1007" s="1" t="b">
        <v>0</v>
      </c>
      <c r="K1007" s="9" t="s">
        <v>431</v>
      </c>
      <c r="L1007" s="1">
        <v>2024</v>
      </c>
      <c r="M1007" s="1">
        <v>1</v>
      </c>
      <c r="N1007" s="1" t="s">
        <v>22</v>
      </c>
      <c r="O1007" s="1">
        <v>18</v>
      </c>
      <c r="P1007" t="str">
        <f t="shared" si="16"/>
        <v>evening</v>
      </c>
    </row>
    <row r="1008" spans="1:16" ht="15.75" customHeight="1" x14ac:dyDescent="0.35">
      <c r="A1008" s="1">
        <v>2007</v>
      </c>
      <c r="B1008" s="6">
        <v>45496</v>
      </c>
      <c r="C1008" s="1">
        <v>204</v>
      </c>
      <c r="D1008" s="1">
        <v>303</v>
      </c>
      <c r="E1008" s="1">
        <v>103</v>
      </c>
      <c r="F1008" s="1">
        <v>3</v>
      </c>
      <c r="G1008" s="15">
        <v>257.334</v>
      </c>
      <c r="H1008" s="15">
        <v>772.00199999999995</v>
      </c>
      <c r="I1008" s="15">
        <v>115.80029999999999</v>
      </c>
      <c r="J1008" s="1" t="b">
        <v>0</v>
      </c>
      <c r="K1008" s="9" t="s">
        <v>688</v>
      </c>
      <c r="L1008" s="1">
        <v>2024</v>
      </c>
      <c r="M1008" s="1">
        <v>7</v>
      </c>
      <c r="N1008" s="1" t="s">
        <v>31</v>
      </c>
      <c r="O1008" s="1">
        <v>10</v>
      </c>
      <c r="P1008" t="str">
        <f t="shared" si="16"/>
        <v>morning</v>
      </c>
    </row>
    <row r="1009" spans="1:16" ht="15.75" customHeight="1" x14ac:dyDescent="0.35">
      <c r="A1009" s="1">
        <v>2008</v>
      </c>
      <c r="B1009" s="6">
        <v>45181</v>
      </c>
      <c r="C1009" s="1">
        <v>201</v>
      </c>
      <c r="D1009" s="1">
        <v>301</v>
      </c>
      <c r="E1009" s="1">
        <v>104</v>
      </c>
      <c r="F1009" s="1">
        <v>7</v>
      </c>
      <c r="G1009" s="15">
        <v>140.07400000000001</v>
      </c>
      <c r="H1009" s="15">
        <v>980.51800000000003</v>
      </c>
      <c r="I1009" s="15">
        <v>166.68806000000001</v>
      </c>
      <c r="J1009" s="1" t="b">
        <v>0</v>
      </c>
      <c r="K1009" s="9" t="s">
        <v>677</v>
      </c>
      <c r="L1009" s="1">
        <v>2023</v>
      </c>
      <c r="M1009" s="1">
        <v>9</v>
      </c>
      <c r="N1009" s="1" t="s">
        <v>31</v>
      </c>
      <c r="O1009" s="1">
        <v>5</v>
      </c>
      <c r="P1009" t="str">
        <f t="shared" si="16"/>
        <v>morning</v>
      </c>
    </row>
    <row r="1010" spans="1:16" ht="15.75" customHeight="1" x14ac:dyDescent="0.35">
      <c r="A1010" s="1">
        <v>2009</v>
      </c>
      <c r="B1010" s="6">
        <v>44925</v>
      </c>
      <c r="C1010" s="1">
        <v>202</v>
      </c>
      <c r="D1010" s="1">
        <v>301</v>
      </c>
      <c r="E1010" s="1">
        <v>105</v>
      </c>
      <c r="F1010" s="1">
        <v>3</v>
      </c>
      <c r="G1010" s="15">
        <v>114.334</v>
      </c>
      <c r="H1010" s="15">
        <v>343.00200000000001</v>
      </c>
      <c r="I1010" s="15">
        <v>65.170380000000009</v>
      </c>
      <c r="J1010" s="1" t="b">
        <v>0</v>
      </c>
      <c r="K1010" s="9" t="s">
        <v>732</v>
      </c>
      <c r="L1010" s="1">
        <v>2022</v>
      </c>
      <c r="M1010" s="1">
        <v>12</v>
      </c>
      <c r="N1010" s="1" t="s">
        <v>26</v>
      </c>
      <c r="O1010" s="1">
        <v>8</v>
      </c>
      <c r="P1010" t="str">
        <f t="shared" si="16"/>
        <v>morning</v>
      </c>
    </row>
    <row r="1011" spans="1:16" ht="15.75" customHeight="1" x14ac:dyDescent="0.35">
      <c r="A1011" s="1">
        <v>2010</v>
      </c>
      <c r="B1011" s="6">
        <v>44933</v>
      </c>
      <c r="C1011" s="1">
        <v>204</v>
      </c>
      <c r="D1011" s="1">
        <v>301</v>
      </c>
      <c r="E1011" s="1">
        <v>105</v>
      </c>
      <c r="F1011" s="1">
        <v>3</v>
      </c>
      <c r="G1011" s="15">
        <v>113.256</v>
      </c>
      <c r="H1011" s="15">
        <v>339.76800000000003</v>
      </c>
      <c r="I1011" s="15">
        <v>71.351280000000003</v>
      </c>
      <c r="J1011" s="1" t="b">
        <v>0</v>
      </c>
      <c r="K1011" s="9" t="s">
        <v>701</v>
      </c>
      <c r="L1011" s="1">
        <v>2023</v>
      </c>
      <c r="M1011" s="1">
        <v>1</v>
      </c>
      <c r="N1011" s="1" t="s">
        <v>22</v>
      </c>
      <c r="O1011" s="1">
        <v>5</v>
      </c>
      <c r="P1011" t="str">
        <f t="shared" si="16"/>
        <v>morning</v>
      </c>
    </row>
    <row r="1012" spans="1:16" ht="15.75" customHeight="1" x14ac:dyDescent="0.35">
      <c r="A1012" s="1">
        <v>2011</v>
      </c>
      <c r="B1012" s="6">
        <v>45293</v>
      </c>
      <c r="C1012" s="1">
        <v>205</v>
      </c>
      <c r="D1012" s="1">
        <v>301</v>
      </c>
      <c r="E1012" s="1">
        <v>104</v>
      </c>
      <c r="F1012" s="1">
        <v>6</v>
      </c>
      <c r="G1012" s="15">
        <v>388.322</v>
      </c>
      <c r="H1012" s="15">
        <v>2329.9319999999998</v>
      </c>
      <c r="I1012" s="15">
        <v>582.48299999999995</v>
      </c>
      <c r="J1012" s="1" t="b">
        <v>0</v>
      </c>
      <c r="K1012" s="9" t="s">
        <v>57</v>
      </c>
      <c r="L1012" s="1">
        <v>2024</v>
      </c>
      <c r="M1012" s="1">
        <v>1</v>
      </c>
      <c r="N1012" s="1" t="s">
        <v>31</v>
      </c>
      <c r="O1012" s="1">
        <v>12</v>
      </c>
      <c r="P1012" t="str">
        <f t="shared" si="16"/>
        <v>afternoon</v>
      </c>
    </row>
    <row r="1013" spans="1:16" ht="15.75" customHeight="1" x14ac:dyDescent="0.35">
      <c r="A1013" s="1">
        <v>2012</v>
      </c>
      <c r="B1013" s="6">
        <v>45292</v>
      </c>
      <c r="C1013" s="1">
        <v>205</v>
      </c>
      <c r="D1013" s="1">
        <v>303</v>
      </c>
      <c r="E1013" s="1">
        <v>104</v>
      </c>
      <c r="F1013" s="1">
        <v>3</v>
      </c>
      <c r="G1013" s="15">
        <v>136.29000000000002</v>
      </c>
      <c r="H1013" s="15">
        <v>408.87000000000006</v>
      </c>
      <c r="I1013" s="15">
        <v>122.66100000000002</v>
      </c>
      <c r="J1013" s="1" t="b">
        <v>0</v>
      </c>
      <c r="K1013" s="9" t="s">
        <v>215</v>
      </c>
      <c r="L1013" s="1">
        <v>2024</v>
      </c>
      <c r="M1013" s="1">
        <v>1</v>
      </c>
      <c r="N1013" s="1" t="s">
        <v>28</v>
      </c>
      <c r="O1013" s="1">
        <v>2</v>
      </c>
      <c r="P1013" t="str">
        <f t="shared" si="16"/>
        <v>morning</v>
      </c>
    </row>
    <row r="1014" spans="1:16" ht="15.75" customHeight="1" x14ac:dyDescent="0.35">
      <c r="A1014" s="1">
        <v>2013</v>
      </c>
      <c r="B1014" s="6">
        <v>44880</v>
      </c>
      <c r="C1014" s="1">
        <v>205</v>
      </c>
      <c r="D1014" s="1">
        <v>305</v>
      </c>
      <c r="E1014" s="1">
        <v>105</v>
      </c>
      <c r="F1014" s="1">
        <v>5</v>
      </c>
      <c r="G1014" s="15">
        <v>381.94200000000006</v>
      </c>
      <c r="H1014" s="15">
        <v>1909.7100000000003</v>
      </c>
      <c r="I1014" s="15">
        <v>286.45650000000001</v>
      </c>
      <c r="J1014" s="1" t="b">
        <v>1</v>
      </c>
      <c r="K1014" s="9" t="s">
        <v>55</v>
      </c>
      <c r="L1014" s="1">
        <v>2022</v>
      </c>
      <c r="M1014" s="1">
        <v>11</v>
      </c>
      <c r="N1014" s="1" t="s">
        <v>31</v>
      </c>
      <c r="O1014" s="1">
        <v>16</v>
      </c>
      <c r="P1014" t="str">
        <f t="shared" si="16"/>
        <v>afternoon</v>
      </c>
    </row>
    <row r="1015" spans="1:16" ht="15.75" customHeight="1" x14ac:dyDescent="0.35">
      <c r="A1015" s="1">
        <v>2014</v>
      </c>
      <c r="B1015" s="6">
        <v>45438</v>
      </c>
      <c r="C1015" s="1">
        <v>201</v>
      </c>
      <c r="D1015" s="1">
        <v>303</v>
      </c>
      <c r="E1015" s="1">
        <v>103</v>
      </c>
      <c r="F1015" s="1">
        <v>3</v>
      </c>
      <c r="G1015" s="15">
        <v>625.72400000000005</v>
      </c>
      <c r="H1015" s="15">
        <v>1877.172</v>
      </c>
      <c r="I1015" s="15">
        <v>319.11924000000005</v>
      </c>
      <c r="J1015" s="1" t="b">
        <v>0</v>
      </c>
      <c r="K1015" s="9" t="s">
        <v>688</v>
      </c>
      <c r="L1015" s="1">
        <v>2024</v>
      </c>
      <c r="M1015" s="1">
        <v>5</v>
      </c>
      <c r="N1015" s="1" t="s">
        <v>20</v>
      </c>
      <c r="O1015" s="1">
        <v>10</v>
      </c>
      <c r="P1015" t="str">
        <f t="shared" si="16"/>
        <v>morning</v>
      </c>
    </row>
    <row r="1016" spans="1:16" ht="15.75" customHeight="1" x14ac:dyDescent="0.35">
      <c r="A1016" s="1">
        <v>2015</v>
      </c>
      <c r="B1016" s="6">
        <v>45108</v>
      </c>
      <c r="C1016" s="1">
        <v>203</v>
      </c>
      <c r="D1016" s="1">
        <v>304</v>
      </c>
      <c r="E1016" s="1">
        <v>101</v>
      </c>
      <c r="F1016" s="1">
        <v>4</v>
      </c>
      <c r="G1016" s="15">
        <v>269.96199999999999</v>
      </c>
      <c r="H1016" s="15">
        <v>1079.848</v>
      </c>
      <c r="I1016" s="15">
        <v>205.17112</v>
      </c>
      <c r="J1016" s="1" t="b">
        <v>1</v>
      </c>
      <c r="K1016" s="9" t="s">
        <v>241</v>
      </c>
      <c r="L1016" s="1">
        <v>2023</v>
      </c>
      <c r="M1016" s="1">
        <v>7</v>
      </c>
      <c r="N1016" s="1" t="s">
        <v>22</v>
      </c>
      <c r="O1016" s="1">
        <v>11</v>
      </c>
      <c r="P1016" t="str">
        <f t="shared" si="16"/>
        <v>morning</v>
      </c>
    </row>
    <row r="1017" spans="1:16" ht="15.75" customHeight="1" x14ac:dyDescent="0.35">
      <c r="A1017" s="1">
        <v>2016</v>
      </c>
      <c r="B1017" s="6">
        <v>45211</v>
      </c>
      <c r="C1017" s="1">
        <v>202</v>
      </c>
      <c r="D1017" s="1">
        <v>302</v>
      </c>
      <c r="E1017" s="1">
        <v>104</v>
      </c>
      <c r="F1017" s="1">
        <v>4</v>
      </c>
      <c r="G1017" s="15">
        <v>162.14000000000001</v>
      </c>
      <c r="H1017" s="15">
        <v>648.56000000000006</v>
      </c>
      <c r="I1017" s="15">
        <v>136.19759999999999</v>
      </c>
      <c r="J1017" s="1" t="b">
        <v>0</v>
      </c>
      <c r="K1017" s="9" t="s">
        <v>746</v>
      </c>
      <c r="L1017" s="1">
        <v>2023</v>
      </c>
      <c r="M1017" s="1">
        <v>10</v>
      </c>
      <c r="N1017" s="1" t="s">
        <v>16</v>
      </c>
      <c r="O1017" s="1">
        <v>0</v>
      </c>
      <c r="P1017" t="str">
        <f t="shared" si="16"/>
        <v>morning</v>
      </c>
    </row>
    <row r="1018" spans="1:16" ht="15.75" customHeight="1" x14ac:dyDescent="0.35">
      <c r="A1018" s="1">
        <v>2017</v>
      </c>
      <c r="B1018" s="6">
        <v>45283</v>
      </c>
      <c r="C1018" s="1">
        <v>202</v>
      </c>
      <c r="D1018" s="1">
        <v>302</v>
      </c>
      <c r="E1018" s="1">
        <v>105</v>
      </c>
      <c r="F1018" s="1">
        <v>4</v>
      </c>
      <c r="G1018" s="15">
        <v>230.12</v>
      </c>
      <c r="H1018" s="15">
        <v>920.48</v>
      </c>
      <c r="I1018" s="15">
        <v>230.12</v>
      </c>
      <c r="J1018" s="1" t="b">
        <v>0</v>
      </c>
      <c r="K1018" s="9" t="s">
        <v>402</v>
      </c>
      <c r="L1018" s="1">
        <v>2023</v>
      </c>
      <c r="M1018" s="1">
        <v>12</v>
      </c>
      <c r="N1018" s="1" t="s">
        <v>22</v>
      </c>
      <c r="O1018" s="1">
        <v>17</v>
      </c>
      <c r="P1018" t="str">
        <f t="shared" si="16"/>
        <v>afternoon</v>
      </c>
    </row>
    <row r="1019" spans="1:16" ht="15.75" customHeight="1" x14ac:dyDescent="0.35">
      <c r="A1019" s="1">
        <v>2018</v>
      </c>
      <c r="B1019" s="6">
        <v>45060</v>
      </c>
      <c r="C1019" s="1">
        <v>202</v>
      </c>
      <c r="D1019" s="1">
        <v>301</v>
      </c>
      <c r="E1019" s="1">
        <v>102</v>
      </c>
      <c r="F1019" s="1">
        <v>4</v>
      </c>
      <c r="G1019" s="15">
        <v>361.108</v>
      </c>
      <c r="H1019" s="15">
        <v>1444.432</v>
      </c>
      <c r="I1019" s="15">
        <v>433.32959999999997</v>
      </c>
      <c r="J1019" s="1" t="b">
        <v>1</v>
      </c>
      <c r="K1019" s="9" t="s">
        <v>586</v>
      </c>
      <c r="L1019" s="1">
        <v>2023</v>
      </c>
      <c r="M1019" s="1">
        <v>5</v>
      </c>
      <c r="N1019" s="1" t="s">
        <v>20</v>
      </c>
      <c r="O1019" s="1">
        <v>2</v>
      </c>
      <c r="P1019" t="str">
        <f t="shared" si="16"/>
        <v>morning</v>
      </c>
    </row>
    <row r="1020" spans="1:16" ht="15.75" customHeight="1" x14ac:dyDescent="0.35">
      <c r="A1020" s="1">
        <v>2019</v>
      </c>
      <c r="B1020" s="6">
        <v>45065</v>
      </c>
      <c r="C1020" s="1">
        <v>203</v>
      </c>
      <c r="D1020" s="1">
        <v>303</v>
      </c>
      <c r="E1020" s="1">
        <v>103</v>
      </c>
      <c r="F1020" s="1">
        <v>6</v>
      </c>
      <c r="G1020" s="15">
        <v>646.75600000000009</v>
      </c>
      <c r="H1020" s="15">
        <v>3880.5360000000005</v>
      </c>
      <c r="I1020" s="15">
        <v>582.08040000000005</v>
      </c>
      <c r="J1020" s="1" t="b">
        <v>0</v>
      </c>
      <c r="K1020" s="9" t="s">
        <v>747</v>
      </c>
      <c r="L1020" s="1">
        <v>2023</v>
      </c>
      <c r="M1020" s="1">
        <v>5</v>
      </c>
      <c r="N1020" s="1" t="s">
        <v>26</v>
      </c>
      <c r="O1020" s="1">
        <v>8</v>
      </c>
      <c r="P1020" t="str">
        <f t="shared" si="16"/>
        <v>morning</v>
      </c>
    </row>
    <row r="1021" spans="1:16" ht="15.75" customHeight="1" x14ac:dyDescent="0.35">
      <c r="A1021" s="1">
        <v>2020</v>
      </c>
      <c r="B1021" s="6">
        <v>44915</v>
      </c>
      <c r="C1021" s="1">
        <v>202</v>
      </c>
      <c r="D1021" s="1">
        <v>305</v>
      </c>
      <c r="E1021" s="1">
        <v>105</v>
      </c>
      <c r="F1021" s="1">
        <v>2</v>
      </c>
      <c r="G1021" s="15">
        <v>605.22000000000014</v>
      </c>
      <c r="H1021" s="15">
        <v>1210.4400000000003</v>
      </c>
      <c r="I1021" s="15">
        <v>205.77480000000006</v>
      </c>
      <c r="J1021" s="1" t="b">
        <v>0</v>
      </c>
      <c r="K1021" s="9" t="s">
        <v>748</v>
      </c>
      <c r="L1021" s="1">
        <v>2022</v>
      </c>
      <c r="M1021" s="1">
        <v>12</v>
      </c>
      <c r="N1021" s="1" t="s">
        <v>31</v>
      </c>
      <c r="O1021" s="1">
        <v>22</v>
      </c>
      <c r="P1021" t="str">
        <f t="shared" si="16"/>
        <v>night</v>
      </c>
    </row>
    <row r="1022" spans="1:16" ht="15.75" customHeight="1" x14ac:dyDescent="0.35">
      <c r="A1022" s="1">
        <v>2021</v>
      </c>
      <c r="B1022" s="6">
        <v>45216</v>
      </c>
      <c r="C1022" s="1">
        <v>204</v>
      </c>
      <c r="D1022" s="1">
        <v>302</v>
      </c>
      <c r="E1022" s="1">
        <v>102</v>
      </c>
      <c r="F1022" s="1">
        <v>10</v>
      </c>
      <c r="G1022" s="15">
        <v>187.90200000000002</v>
      </c>
      <c r="H1022" s="15">
        <v>1879.0200000000002</v>
      </c>
      <c r="I1022" s="15">
        <v>357.01380000000006</v>
      </c>
      <c r="J1022" s="1" t="b">
        <v>0</v>
      </c>
      <c r="K1022" s="9" t="s">
        <v>749</v>
      </c>
      <c r="L1022" s="1">
        <v>2023</v>
      </c>
      <c r="M1022" s="1">
        <v>10</v>
      </c>
      <c r="N1022" s="1" t="s">
        <v>31</v>
      </c>
      <c r="O1022" s="1">
        <v>8</v>
      </c>
      <c r="P1022" t="str">
        <f t="shared" si="16"/>
        <v>morning</v>
      </c>
    </row>
    <row r="1023" spans="1:16" ht="15.75" customHeight="1" x14ac:dyDescent="0.35">
      <c r="A1023" s="1">
        <v>2022</v>
      </c>
      <c r="B1023" s="6">
        <v>45104</v>
      </c>
      <c r="C1023" s="1">
        <v>201</v>
      </c>
      <c r="D1023" s="1">
        <v>304</v>
      </c>
      <c r="E1023" s="1">
        <v>105</v>
      </c>
      <c r="F1023" s="1">
        <v>8</v>
      </c>
      <c r="G1023" s="15">
        <v>579.23800000000006</v>
      </c>
      <c r="H1023" s="15">
        <v>4633.9040000000005</v>
      </c>
      <c r="I1023" s="15">
        <v>973.11984000000007</v>
      </c>
      <c r="J1023" s="1" t="b">
        <v>0</v>
      </c>
      <c r="K1023" s="9" t="s">
        <v>472</v>
      </c>
      <c r="L1023" s="1">
        <v>2023</v>
      </c>
      <c r="M1023" s="1">
        <v>6</v>
      </c>
      <c r="N1023" s="1" t="s">
        <v>31</v>
      </c>
      <c r="O1023" s="1">
        <v>1</v>
      </c>
      <c r="P1023" t="str">
        <f t="shared" si="16"/>
        <v>morning</v>
      </c>
    </row>
    <row r="1024" spans="1:16" ht="15.75" customHeight="1" x14ac:dyDescent="0.35">
      <c r="A1024" s="1">
        <v>2023</v>
      </c>
      <c r="B1024" s="6">
        <v>45098</v>
      </c>
      <c r="C1024" s="1">
        <v>201</v>
      </c>
      <c r="D1024" s="1">
        <v>305</v>
      </c>
      <c r="E1024" s="1">
        <v>101</v>
      </c>
      <c r="F1024" s="1">
        <v>8</v>
      </c>
      <c r="G1024" s="15">
        <v>563.09</v>
      </c>
      <c r="H1024" s="15">
        <v>4504.72</v>
      </c>
      <c r="I1024" s="15">
        <v>1126.18</v>
      </c>
      <c r="J1024" s="1" t="b">
        <v>0</v>
      </c>
      <c r="K1024" s="9" t="s">
        <v>25</v>
      </c>
      <c r="L1024" s="1">
        <v>2023</v>
      </c>
      <c r="M1024" s="1">
        <v>6</v>
      </c>
      <c r="N1024" s="1" t="s">
        <v>18</v>
      </c>
      <c r="O1024" s="1">
        <v>1</v>
      </c>
      <c r="P1024" t="str">
        <f t="shared" si="16"/>
        <v>morning</v>
      </c>
    </row>
    <row r="1025" spans="1:16" ht="15.75" customHeight="1" x14ac:dyDescent="0.35">
      <c r="A1025" s="1">
        <v>2024</v>
      </c>
      <c r="B1025" s="6">
        <v>45051</v>
      </c>
      <c r="C1025" s="1">
        <v>203</v>
      </c>
      <c r="D1025" s="1">
        <v>302</v>
      </c>
      <c r="E1025" s="1">
        <v>104</v>
      </c>
      <c r="F1025" s="1">
        <v>10</v>
      </c>
      <c r="G1025" s="15">
        <v>209.352</v>
      </c>
      <c r="H1025" s="15">
        <v>2093.52</v>
      </c>
      <c r="I1025" s="15">
        <v>628.05599999999993</v>
      </c>
      <c r="J1025" s="1" t="b">
        <v>1</v>
      </c>
      <c r="K1025" s="9" t="s">
        <v>319</v>
      </c>
      <c r="L1025" s="1">
        <v>2023</v>
      </c>
      <c r="M1025" s="1">
        <v>5</v>
      </c>
      <c r="N1025" s="1" t="s">
        <v>26</v>
      </c>
      <c r="O1025" s="1">
        <v>8</v>
      </c>
      <c r="P1025" t="str">
        <f t="shared" si="16"/>
        <v>morning</v>
      </c>
    </row>
    <row r="1026" spans="1:16" ht="15.75" customHeight="1" x14ac:dyDescent="0.35">
      <c r="A1026" s="1">
        <v>2025</v>
      </c>
      <c r="B1026" s="6">
        <v>44960</v>
      </c>
      <c r="C1026" s="1">
        <v>205</v>
      </c>
      <c r="D1026" s="1">
        <v>302</v>
      </c>
      <c r="E1026" s="1">
        <v>105</v>
      </c>
      <c r="F1026" s="1">
        <v>3</v>
      </c>
      <c r="G1026" s="15">
        <v>549.09800000000007</v>
      </c>
      <c r="H1026" s="15">
        <v>1647.2940000000003</v>
      </c>
      <c r="I1026" s="15">
        <v>247.09410000000003</v>
      </c>
      <c r="J1026" s="1" t="b">
        <v>0</v>
      </c>
      <c r="K1026" s="9" t="s">
        <v>750</v>
      </c>
      <c r="L1026" s="1">
        <v>2023</v>
      </c>
      <c r="M1026" s="1">
        <v>2</v>
      </c>
      <c r="N1026" s="1" t="s">
        <v>26</v>
      </c>
      <c r="O1026" s="1">
        <v>10</v>
      </c>
      <c r="P1026" t="str">
        <f t="shared" si="16"/>
        <v>morning</v>
      </c>
    </row>
    <row r="1027" spans="1:16" ht="15.75" customHeight="1" x14ac:dyDescent="0.35">
      <c r="A1027" s="1">
        <v>2026</v>
      </c>
      <c r="B1027" s="6">
        <v>45264</v>
      </c>
      <c r="C1027" s="1">
        <v>204</v>
      </c>
      <c r="D1027" s="1">
        <v>304</v>
      </c>
      <c r="E1027" s="1">
        <v>104</v>
      </c>
      <c r="F1027" s="1">
        <v>8</v>
      </c>
      <c r="G1027" s="15">
        <v>336.68799999999999</v>
      </c>
      <c r="H1027" s="15">
        <v>2693.5039999999999</v>
      </c>
      <c r="I1027" s="15">
        <v>457.89568000000003</v>
      </c>
      <c r="J1027" s="1" t="b">
        <v>0</v>
      </c>
      <c r="K1027" s="9" t="s">
        <v>131</v>
      </c>
      <c r="L1027" s="1">
        <v>2023</v>
      </c>
      <c r="M1027" s="1">
        <v>12</v>
      </c>
      <c r="N1027" s="1" t="s">
        <v>28</v>
      </c>
      <c r="O1027" s="1">
        <v>17</v>
      </c>
      <c r="P1027" t="str">
        <f t="shared" si="16"/>
        <v>afternoon</v>
      </c>
    </row>
    <row r="1028" spans="1:16" ht="15.75" customHeight="1" x14ac:dyDescent="0.35">
      <c r="A1028" s="1">
        <v>2027</v>
      </c>
      <c r="B1028" s="6">
        <v>44882</v>
      </c>
      <c r="C1028" s="1">
        <v>201</v>
      </c>
      <c r="D1028" s="1">
        <v>304</v>
      </c>
      <c r="E1028" s="1">
        <v>105</v>
      </c>
      <c r="F1028" s="1">
        <v>8</v>
      </c>
      <c r="G1028" s="15">
        <v>531.19000000000005</v>
      </c>
      <c r="H1028" s="15">
        <v>4249.5200000000004</v>
      </c>
      <c r="I1028" s="15">
        <v>807.40880000000004</v>
      </c>
      <c r="J1028" s="1" t="b">
        <v>0</v>
      </c>
      <c r="K1028" s="9" t="s">
        <v>751</v>
      </c>
      <c r="L1028" s="1">
        <v>2022</v>
      </c>
      <c r="M1028" s="1">
        <v>11</v>
      </c>
      <c r="N1028" s="1" t="s">
        <v>16</v>
      </c>
      <c r="O1028" s="1">
        <v>19</v>
      </c>
      <c r="P1028" t="str">
        <f t="shared" si="16"/>
        <v>evening</v>
      </c>
    </row>
    <row r="1029" spans="1:16" ht="15.75" customHeight="1" x14ac:dyDescent="0.35">
      <c r="A1029" s="1">
        <v>2028</v>
      </c>
      <c r="B1029" s="6">
        <v>45289</v>
      </c>
      <c r="C1029" s="1">
        <v>202</v>
      </c>
      <c r="D1029" s="1">
        <v>302</v>
      </c>
      <c r="E1029" s="1">
        <v>104</v>
      </c>
      <c r="F1029" s="1">
        <v>2</v>
      </c>
      <c r="G1029" s="15">
        <v>133.27600000000001</v>
      </c>
      <c r="H1029" s="15">
        <v>266.55200000000002</v>
      </c>
      <c r="I1029" s="15">
        <v>55.975920000000002</v>
      </c>
      <c r="J1029" s="1" t="b">
        <v>0</v>
      </c>
      <c r="K1029" s="9" t="s">
        <v>422</v>
      </c>
      <c r="L1029" s="1">
        <v>2023</v>
      </c>
      <c r="M1029" s="1">
        <v>12</v>
      </c>
      <c r="N1029" s="1" t="s">
        <v>26</v>
      </c>
      <c r="O1029" s="1">
        <v>18</v>
      </c>
      <c r="P1029" t="str">
        <f t="shared" si="16"/>
        <v>evening</v>
      </c>
    </row>
    <row r="1030" spans="1:16" ht="15.75" customHeight="1" x14ac:dyDescent="0.35">
      <c r="A1030" s="1">
        <v>2029</v>
      </c>
      <c r="B1030" s="6">
        <v>45451</v>
      </c>
      <c r="C1030" s="1">
        <v>204</v>
      </c>
      <c r="D1030" s="1">
        <v>303</v>
      </c>
      <c r="E1030" s="1">
        <v>104</v>
      </c>
      <c r="F1030" s="1">
        <v>8</v>
      </c>
      <c r="G1030" s="15">
        <v>163.48200000000003</v>
      </c>
      <c r="H1030" s="15">
        <v>1307.8560000000002</v>
      </c>
      <c r="I1030" s="15">
        <v>326.96400000000006</v>
      </c>
      <c r="J1030" s="1" t="b">
        <v>0</v>
      </c>
      <c r="K1030" s="9" t="s">
        <v>752</v>
      </c>
      <c r="L1030" s="1">
        <v>2024</v>
      </c>
      <c r="M1030" s="1">
        <v>6</v>
      </c>
      <c r="N1030" s="1" t="s">
        <v>22</v>
      </c>
      <c r="O1030" s="1">
        <v>6</v>
      </c>
      <c r="P1030" t="str">
        <f t="shared" si="16"/>
        <v>morning</v>
      </c>
    </row>
    <row r="1031" spans="1:16" ht="15.75" customHeight="1" x14ac:dyDescent="0.35">
      <c r="A1031" s="1">
        <v>2030</v>
      </c>
      <c r="B1031" s="6">
        <v>45185</v>
      </c>
      <c r="C1031" s="1">
        <v>203</v>
      </c>
      <c r="D1031" s="1">
        <v>304</v>
      </c>
      <c r="E1031" s="1">
        <v>103</v>
      </c>
      <c r="F1031" s="1">
        <v>5</v>
      </c>
      <c r="G1031" s="15">
        <v>399.58600000000001</v>
      </c>
      <c r="H1031" s="15">
        <v>1997.93</v>
      </c>
      <c r="I1031" s="15">
        <v>599.37900000000002</v>
      </c>
      <c r="J1031" s="1" t="b">
        <v>0</v>
      </c>
      <c r="K1031" s="9" t="s">
        <v>241</v>
      </c>
      <c r="L1031" s="1">
        <v>2023</v>
      </c>
      <c r="M1031" s="1">
        <v>9</v>
      </c>
      <c r="N1031" s="1" t="s">
        <v>22</v>
      </c>
      <c r="O1031" s="1">
        <v>11</v>
      </c>
      <c r="P1031" t="str">
        <f t="shared" si="16"/>
        <v>morning</v>
      </c>
    </row>
    <row r="1032" spans="1:16" ht="15.75" customHeight="1" x14ac:dyDescent="0.35">
      <c r="A1032" s="1">
        <v>2031</v>
      </c>
      <c r="B1032" s="6">
        <v>45318</v>
      </c>
      <c r="C1032" s="1">
        <v>201</v>
      </c>
      <c r="D1032" s="1">
        <v>305</v>
      </c>
      <c r="E1032" s="1">
        <v>101</v>
      </c>
      <c r="F1032" s="1">
        <v>10</v>
      </c>
      <c r="G1032" s="15">
        <v>397.34200000000004</v>
      </c>
      <c r="H1032" s="15">
        <v>3973.4200000000005</v>
      </c>
      <c r="I1032" s="15">
        <v>596.01300000000003</v>
      </c>
      <c r="J1032" s="1" t="b">
        <v>0</v>
      </c>
      <c r="K1032" s="9" t="s">
        <v>753</v>
      </c>
      <c r="L1032" s="1">
        <v>2024</v>
      </c>
      <c r="M1032" s="1">
        <v>1</v>
      </c>
      <c r="N1032" s="1" t="s">
        <v>22</v>
      </c>
      <c r="O1032" s="1">
        <v>20</v>
      </c>
      <c r="P1032" t="str">
        <f t="shared" si="16"/>
        <v>evening</v>
      </c>
    </row>
    <row r="1033" spans="1:16" ht="15.75" customHeight="1" x14ac:dyDescent="0.35">
      <c r="A1033" s="1">
        <v>2032</v>
      </c>
      <c r="B1033" s="6">
        <v>45098</v>
      </c>
      <c r="C1033" s="1">
        <v>201</v>
      </c>
      <c r="D1033" s="1">
        <v>304</v>
      </c>
      <c r="E1033" s="1">
        <v>103</v>
      </c>
      <c r="F1033" s="1">
        <v>3</v>
      </c>
      <c r="G1033" s="15">
        <v>328.81200000000007</v>
      </c>
      <c r="H1033" s="15">
        <v>986.43600000000015</v>
      </c>
      <c r="I1033" s="15">
        <v>167.69412000000003</v>
      </c>
      <c r="J1033" s="1" t="b">
        <v>0</v>
      </c>
      <c r="K1033" s="9" t="s">
        <v>754</v>
      </c>
      <c r="L1033" s="1">
        <v>2023</v>
      </c>
      <c r="M1033" s="1">
        <v>6</v>
      </c>
      <c r="N1033" s="1" t="s">
        <v>18</v>
      </c>
      <c r="O1033" s="1">
        <v>6</v>
      </c>
      <c r="P1033" t="str">
        <f t="shared" si="16"/>
        <v>morning</v>
      </c>
    </row>
    <row r="1034" spans="1:16" ht="15.75" customHeight="1" x14ac:dyDescent="0.35">
      <c r="A1034" s="1">
        <v>2033</v>
      </c>
      <c r="B1034" s="6">
        <v>45174</v>
      </c>
      <c r="C1034" s="1">
        <v>202</v>
      </c>
      <c r="D1034" s="1">
        <v>302</v>
      </c>
      <c r="E1034" s="1">
        <v>105</v>
      </c>
      <c r="F1034" s="1">
        <v>4</v>
      </c>
      <c r="G1034" s="15">
        <v>370.19400000000007</v>
      </c>
      <c r="H1034" s="15">
        <v>1480.7760000000003</v>
      </c>
      <c r="I1034" s="15">
        <v>281.34744000000006</v>
      </c>
      <c r="J1034" s="1" t="b">
        <v>0</v>
      </c>
      <c r="K1034" s="9" t="s">
        <v>755</v>
      </c>
      <c r="L1034" s="1">
        <v>2023</v>
      </c>
      <c r="M1034" s="1">
        <v>9</v>
      </c>
      <c r="N1034" s="1" t="s">
        <v>31</v>
      </c>
      <c r="O1034" s="1">
        <v>2</v>
      </c>
      <c r="P1034" t="str">
        <f t="shared" si="16"/>
        <v>morning</v>
      </c>
    </row>
    <row r="1035" spans="1:16" ht="15.75" customHeight="1" x14ac:dyDescent="0.35">
      <c r="A1035" s="1">
        <v>2034</v>
      </c>
      <c r="B1035" s="6">
        <v>44869</v>
      </c>
      <c r="C1035" s="1">
        <v>203</v>
      </c>
      <c r="D1035" s="1">
        <v>304</v>
      </c>
      <c r="E1035" s="1">
        <v>105</v>
      </c>
      <c r="F1035" s="1">
        <v>6</v>
      </c>
      <c r="G1035" s="15">
        <v>207.92200000000003</v>
      </c>
      <c r="H1035" s="15">
        <v>1247.5320000000002</v>
      </c>
      <c r="I1035" s="15">
        <v>261.98172</v>
      </c>
      <c r="J1035" s="1" t="b">
        <v>0</v>
      </c>
      <c r="K1035" s="9" t="s">
        <v>416</v>
      </c>
      <c r="L1035" s="1">
        <v>2022</v>
      </c>
      <c r="M1035" s="1">
        <v>11</v>
      </c>
      <c r="N1035" s="1" t="s">
        <v>26</v>
      </c>
      <c r="O1035" s="1">
        <v>20</v>
      </c>
      <c r="P1035" t="str">
        <f t="shared" ref="P1035:P1098" si="17">IF(O1035 &lt; 12, "morning", IF(O1035 &lt; 18, "afternoon", IF(O1035 &lt; 21, "evening", "night")))</f>
        <v>evening</v>
      </c>
    </row>
    <row r="1036" spans="1:16" ht="15.75" customHeight="1" x14ac:dyDescent="0.35">
      <c r="A1036" s="1">
        <v>2035</v>
      </c>
      <c r="B1036" s="6">
        <v>45160</v>
      </c>
      <c r="C1036" s="1">
        <v>201</v>
      </c>
      <c r="D1036" s="1">
        <v>305</v>
      </c>
      <c r="E1036" s="1">
        <v>105</v>
      </c>
      <c r="F1036" s="1">
        <v>4</v>
      </c>
      <c r="G1036" s="15">
        <v>526.702</v>
      </c>
      <c r="H1036" s="15">
        <v>2106.808</v>
      </c>
      <c r="I1036" s="15">
        <v>526.702</v>
      </c>
      <c r="J1036" s="1" t="b">
        <v>0</v>
      </c>
      <c r="K1036" s="9" t="s">
        <v>756</v>
      </c>
      <c r="L1036" s="1">
        <v>2023</v>
      </c>
      <c r="M1036" s="1">
        <v>8</v>
      </c>
      <c r="N1036" s="1" t="s">
        <v>31</v>
      </c>
      <c r="O1036" s="1">
        <v>4</v>
      </c>
      <c r="P1036" t="str">
        <f t="shared" si="17"/>
        <v>morning</v>
      </c>
    </row>
    <row r="1037" spans="1:16" ht="15.75" customHeight="1" x14ac:dyDescent="0.35">
      <c r="A1037" s="1">
        <v>2036</v>
      </c>
      <c r="B1037" s="6">
        <v>44877</v>
      </c>
      <c r="C1037" s="1">
        <v>202</v>
      </c>
      <c r="D1037" s="1">
        <v>302</v>
      </c>
      <c r="E1037" s="1">
        <v>101</v>
      </c>
      <c r="F1037" s="1">
        <v>9</v>
      </c>
      <c r="G1037" s="15">
        <v>632.25800000000004</v>
      </c>
      <c r="H1037" s="15">
        <v>5690.3220000000001</v>
      </c>
      <c r="I1037" s="15">
        <v>1707.0966000000001</v>
      </c>
      <c r="J1037" s="1" t="b">
        <v>1</v>
      </c>
      <c r="K1037" s="9" t="s">
        <v>757</v>
      </c>
      <c r="L1037" s="1">
        <v>2022</v>
      </c>
      <c r="M1037" s="1">
        <v>11</v>
      </c>
      <c r="N1037" s="1" t="s">
        <v>22</v>
      </c>
      <c r="O1037" s="1">
        <v>4</v>
      </c>
      <c r="P1037" t="str">
        <f t="shared" si="17"/>
        <v>morning</v>
      </c>
    </row>
    <row r="1038" spans="1:16" ht="15.75" customHeight="1" x14ac:dyDescent="0.35">
      <c r="A1038" s="1">
        <v>2037</v>
      </c>
      <c r="B1038" s="6">
        <v>44871</v>
      </c>
      <c r="C1038" s="1">
        <v>203</v>
      </c>
      <c r="D1038" s="1">
        <v>302</v>
      </c>
      <c r="E1038" s="1">
        <v>101</v>
      </c>
      <c r="F1038" s="1">
        <v>1</v>
      </c>
      <c r="G1038" s="15">
        <v>499.0920000000001</v>
      </c>
      <c r="H1038" s="15">
        <v>499.0920000000001</v>
      </c>
      <c r="I1038" s="15">
        <v>74.863800000000012</v>
      </c>
      <c r="J1038" s="1" t="b">
        <v>0</v>
      </c>
      <c r="K1038" s="9" t="s">
        <v>758</v>
      </c>
      <c r="L1038" s="1">
        <v>2022</v>
      </c>
      <c r="M1038" s="1">
        <v>11</v>
      </c>
      <c r="N1038" s="1" t="s">
        <v>20</v>
      </c>
      <c r="O1038" s="1">
        <v>20</v>
      </c>
      <c r="P1038" t="str">
        <f t="shared" si="17"/>
        <v>evening</v>
      </c>
    </row>
    <row r="1039" spans="1:16" ht="15.75" customHeight="1" x14ac:dyDescent="0.35">
      <c r="A1039" s="1">
        <v>2038</v>
      </c>
      <c r="B1039" s="6">
        <v>45343</v>
      </c>
      <c r="C1039" s="1">
        <v>203</v>
      </c>
      <c r="D1039" s="1">
        <v>304</v>
      </c>
      <c r="E1039" s="1">
        <v>105</v>
      </c>
      <c r="F1039" s="1">
        <v>10</v>
      </c>
      <c r="G1039" s="15">
        <v>455.97200000000004</v>
      </c>
      <c r="H1039" s="15">
        <v>4559.72</v>
      </c>
      <c r="I1039" s="15">
        <v>775.15240000000006</v>
      </c>
      <c r="J1039" s="1" t="b">
        <v>0</v>
      </c>
      <c r="K1039" s="9" t="s">
        <v>759</v>
      </c>
      <c r="L1039" s="1">
        <v>2024</v>
      </c>
      <c r="M1039" s="1">
        <v>2</v>
      </c>
      <c r="N1039" s="1" t="s">
        <v>18</v>
      </c>
      <c r="O1039" s="1">
        <v>14</v>
      </c>
      <c r="P1039" t="str">
        <f t="shared" si="17"/>
        <v>afternoon</v>
      </c>
    </row>
    <row r="1040" spans="1:16" ht="15.75" customHeight="1" x14ac:dyDescent="0.35">
      <c r="A1040" s="1">
        <v>2039</v>
      </c>
      <c r="B1040" s="6">
        <v>44954</v>
      </c>
      <c r="C1040" s="1">
        <v>204</v>
      </c>
      <c r="D1040" s="1">
        <v>301</v>
      </c>
      <c r="E1040" s="1">
        <v>105</v>
      </c>
      <c r="F1040" s="1">
        <v>2</v>
      </c>
      <c r="G1040" s="15">
        <v>581.72400000000005</v>
      </c>
      <c r="H1040" s="15">
        <v>1163.4480000000001</v>
      </c>
      <c r="I1040" s="15">
        <v>221.05512000000002</v>
      </c>
      <c r="J1040" s="1" t="b">
        <v>1</v>
      </c>
      <c r="K1040" s="9" t="s">
        <v>760</v>
      </c>
      <c r="L1040" s="1">
        <v>2023</v>
      </c>
      <c r="M1040" s="1">
        <v>1</v>
      </c>
      <c r="N1040" s="1" t="s">
        <v>22</v>
      </c>
      <c r="O1040" s="1">
        <v>14</v>
      </c>
      <c r="P1040" t="str">
        <f t="shared" si="17"/>
        <v>afternoon</v>
      </c>
    </row>
    <row r="1041" spans="1:16" ht="15.75" customHeight="1" x14ac:dyDescent="0.35">
      <c r="A1041" s="1">
        <v>2040</v>
      </c>
      <c r="B1041" s="6">
        <v>45393</v>
      </c>
      <c r="C1041" s="1">
        <v>204</v>
      </c>
      <c r="D1041" s="1">
        <v>304</v>
      </c>
      <c r="E1041" s="1">
        <v>102</v>
      </c>
      <c r="F1041" s="1">
        <v>7</v>
      </c>
      <c r="G1041" s="15">
        <v>115.41200000000001</v>
      </c>
      <c r="H1041" s="15">
        <v>807.88400000000001</v>
      </c>
      <c r="I1041" s="15">
        <v>169.65564000000001</v>
      </c>
      <c r="J1041" s="1" t="b">
        <v>0</v>
      </c>
      <c r="K1041" s="9" t="s">
        <v>184</v>
      </c>
      <c r="L1041" s="1">
        <v>2024</v>
      </c>
      <c r="M1041" s="1">
        <v>4</v>
      </c>
      <c r="N1041" s="1" t="s">
        <v>16</v>
      </c>
      <c r="O1041" s="1">
        <v>9</v>
      </c>
      <c r="P1041" t="str">
        <f t="shared" si="17"/>
        <v>morning</v>
      </c>
    </row>
    <row r="1042" spans="1:16" ht="15.75" customHeight="1" x14ac:dyDescent="0.35">
      <c r="A1042" s="1">
        <v>2041</v>
      </c>
      <c r="B1042" s="6">
        <v>45258</v>
      </c>
      <c r="C1042" s="1">
        <v>204</v>
      </c>
      <c r="D1042" s="1">
        <v>302</v>
      </c>
      <c r="E1042" s="1">
        <v>103</v>
      </c>
      <c r="F1042" s="1">
        <v>1</v>
      </c>
      <c r="G1042" s="15">
        <v>589.99600000000009</v>
      </c>
      <c r="H1042" s="15">
        <v>589.99600000000009</v>
      </c>
      <c r="I1042" s="15">
        <v>147.49900000000002</v>
      </c>
      <c r="J1042" s="1" t="b">
        <v>0</v>
      </c>
      <c r="K1042" s="9" t="s">
        <v>212</v>
      </c>
      <c r="L1042" s="1">
        <v>2023</v>
      </c>
      <c r="M1042" s="1">
        <v>11</v>
      </c>
      <c r="N1042" s="1" t="s">
        <v>31</v>
      </c>
      <c r="O1042" s="1">
        <v>20</v>
      </c>
      <c r="P1042" t="str">
        <f t="shared" si="17"/>
        <v>evening</v>
      </c>
    </row>
    <row r="1043" spans="1:16" ht="15.75" customHeight="1" x14ac:dyDescent="0.35">
      <c r="A1043" s="1">
        <v>2042</v>
      </c>
      <c r="B1043" s="6">
        <v>45445</v>
      </c>
      <c r="C1043" s="1">
        <v>205</v>
      </c>
      <c r="D1043" s="1">
        <v>304</v>
      </c>
      <c r="E1043" s="1">
        <v>105</v>
      </c>
      <c r="F1043" s="1">
        <v>1</v>
      </c>
      <c r="G1043" s="15">
        <v>468.93000000000006</v>
      </c>
      <c r="H1043" s="15">
        <v>468.93000000000006</v>
      </c>
      <c r="I1043" s="15">
        <v>140.679</v>
      </c>
      <c r="J1043" s="1" t="b">
        <v>0</v>
      </c>
      <c r="K1043" s="9" t="s">
        <v>595</v>
      </c>
      <c r="L1043" s="1">
        <v>2024</v>
      </c>
      <c r="M1043" s="1">
        <v>6</v>
      </c>
      <c r="N1043" s="1" t="s">
        <v>20</v>
      </c>
      <c r="O1043" s="1">
        <v>15</v>
      </c>
      <c r="P1043" t="str">
        <f t="shared" si="17"/>
        <v>afternoon</v>
      </c>
    </row>
    <row r="1044" spans="1:16" ht="15.75" customHeight="1" x14ac:dyDescent="0.35">
      <c r="A1044" s="1">
        <v>2043</v>
      </c>
      <c r="B1044" s="6">
        <v>44866</v>
      </c>
      <c r="C1044" s="1">
        <v>202</v>
      </c>
      <c r="D1044" s="1">
        <v>305</v>
      </c>
      <c r="E1044" s="1">
        <v>103</v>
      </c>
      <c r="F1044" s="1">
        <v>1</v>
      </c>
      <c r="G1044" s="15">
        <v>79.067999999999998</v>
      </c>
      <c r="H1044" s="15">
        <v>79.067999999999998</v>
      </c>
      <c r="I1044" s="15">
        <v>11.860199999999999</v>
      </c>
      <c r="J1044" s="1" t="b">
        <v>1</v>
      </c>
      <c r="K1044" s="9" t="s">
        <v>761</v>
      </c>
      <c r="L1044" s="1">
        <v>2022</v>
      </c>
      <c r="M1044" s="1">
        <v>11</v>
      </c>
      <c r="N1044" s="1" t="s">
        <v>31</v>
      </c>
      <c r="O1044" s="1">
        <v>12</v>
      </c>
      <c r="P1044" t="str">
        <f t="shared" si="17"/>
        <v>afternoon</v>
      </c>
    </row>
    <row r="1045" spans="1:16" ht="15.75" customHeight="1" x14ac:dyDescent="0.35">
      <c r="A1045" s="1">
        <v>2044</v>
      </c>
      <c r="B1045" s="6">
        <v>45139</v>
      </c>
      <c r="C1045" s="1">
        <v>203</v>
      </c>
      <c r="D1045" s="1">
        <v>302</v>
      </c>
      <c r="E1045" s="1">
        <v>101</v>
      </c>
      <c r="F1045" s="1">
        <v>5</v>
      </c>
      <c r="G1045" s="15">
        <v>328.108</v>
      </c>
      <c r="H1045" s="15">
        <v>1640.54</v>
      </c>
      <c r="I1045" s="15">
        <v>278.89179999999999</v>
      </c>
      <c r="J1045" s="1" t="b">
        <v>0</v>
      </c>
      <c r="K1045" s="9" t="s">
        <v>212</v>
      </c>
      <c r="L1045" s="1">
        <v>2023</v>
      </c>
      <c r="M1045" s="1">
        <v>8</v>
      </c>
      <c r="N1045" s="1" t="s">
        <v>31</v>
      </c>
      <c r="O1045" s="1">
        <v>20</v>
      </c>
      <c r="P1045" t="str">
        <f t="shared" si="17"/>
        <v>evening</v>
      </c>
    </row>
    <row r="1046" spans="1:16" ht="15.75" customHeight="1" x14ac:dyDescent="0.35">
      <c r="A1046" s="1">
        <v>2045</v>
      </c>
      <c r="B1046" s="6">
        <v>45456</v>
      </c>
      <c r="C1046" s="1">
        <v>201</v>
      </c>
      <c r="D1046" s="1">
        <v>304</v>
      </c>
      <c r="E1046" s="1">
        <v>101</v>
      </c>
      <c r="F1046" s="1">
        <v>2</v>
      </c>
      <c r="G1046" s="15">
        <v>286.35200000000003</v>
      </c>
      <c r="H1046" s="15">
        <v>572.70400000000006</v>
      </c>
      <c r="I1046" s="15">
        <v>108.81376000000002</v>
      </c>
      <c r="J1046" s="1" t="b">
        <v>0</v>
      </c>
      <c r="K1046" s="9" t="s">
        <v>461</v>
      </c>
      <c r="L1046" s="1">
        <v>2024</v>
      </c>
      <c r="M1046" s="1">
        <v>6</v>
      </c>
      <c r="N1046" s="1" t="s">
        <v>16</v>
      </c>
      <c r="O1046" s="1">
        <v>19</v>
      </c>
      <c r="P1046" t="str">
        <f t="shared" si="17"/>
        <v>evening</v>
      </c>
    </row>
    <row r="1047" spans="1:16" ht="15.75" customHeight="1" x14ac:dyDescent="0.35">
      <c r="A1047" s="1">
        <v>2046</v>
      </c>
      <c r="B1047" s="6">
        <v>44906</v>
      </c>
      <c r="C1047" s="1">
        <v>201</v>
      </c>
      <c r="D1047" s="1">
        <v>301</v>
      </c>
      <c r="E1047" s="1">
        <v>105</v>
      </c>
      <c r="F1047" s="1">
        <v>3</v>
      </c>
      <c r="G1047" s="15">
        <v>652.41000000000008</v>
      </c>
      <c r="H1047" s="15">
        <v>1957.2300000000002</v>
      </c>
      <c r="I1047" s="15">
        <v>411.01830000000001</v>
      </c>
      <c r="J1047" s="1" t="b">
        <v>0</v>
      </c>
      <c r="K1047" s="9" t="s">
        <v>142</v>
      </c>
      <c r="L1047" s="1">
        <v>2022</v>
      </c>
      <c r="M1047" s="1">
        <v>12</v>
      </c>
      <c r="N1047" s="1" t="s">
        <v>20</v>
      </c>
      <c r="O1047" s="1">
        <v>5</v>
      </c>
      <c r="P1047" t="str">
        <f t="shared" si="17"/>
        <v>morning</v>
      </c>
    </row>
    <row r="1048" spans="1:16" ht="15.75" customHeight="1" x14ac:dyDescent="0.35">
      <c r="A1048" s="1">
        <v>2047</v>
      </c>
      <c r="B1048" s="6">
        <v>45226</v>
      </c>
      <c r="C1048" s="1">
        <v>203</v>
      </c>
      <c r="D1048" s="1">
        <v>304</v>
      </c>
      <c r="E1048" s="1">
        <v>104</v>
      </c>
      <c r="F1048" s="1">
        <v>1</v>
      </c>
      <c r="G1048" s="15">
        <v>190.78400000000002</v>
      </c>
      <c r="H1048" s="15">
        <v>190.78400000000002</v>
      </c>
      <c r="I1048" s="15">
        <v>47.696000000000005</v>
      </c>
      <c r="J1048" s="1" t="b">
        <v>0</v>
      </c>
      <c r="K1048" s="9" t="s">
        <v>553</v>
      </c>
      <c r="L1048" s="1">
        <v>2023</v>
      </c>
      <c r="M1048" s="1">
        <v>10</v>
      </c>
      <c r="N1048" s="1" t="s">
        <v>26</v>
      </c>
      <c r="O1048" s="1">
        <v>14</v>
      </c>
      <c r="P1048" t="str">
        <f t="shared" si="17"/>
        <v>afternoon</v>
      </c>
    </row>
    <row r="1049" spans="1:16" ht="15.75" customHeight="1" x14ac:dyDescent="0.35">
      <c r="A1049" s="1">
        <v>2048</v>
      </c>
      <c r="B1049" s="6">
        <v>45402</v>
      </c>
      <c r="C1049" s="1">
        <v>202</v>
      </c>
      <c r="D1049" s="1">
        <v>301</v>
      </c>
      <c r="E1049" s="1">
        <v>103</v>
      </c>
      <c r="F1049" s="1">
        <v>1</v>
      </c>
      <c r="G1049" s="15">
        <v>444.488</v>
      </c>
      <c r="H1049" s="15">
        <v>444.488</v>
      </c>
      <c r="I1049" s="15">
        <v>133.34639999999999</v>
      </c>
      <c r="J1049" s="1" t="b">
        <v>0</v>
      </c>
      <c r="K1049" s="9" t="s">
        <v>307</v>
      </c>
      <c r="L1049" s="1">
        <v>2024</v>
      </c>
      <c r="M1049" s="1">
        <v>4</v>
      </c>
      <c r="N1049" s="1" t="s">
        <v>22</v>
      </c>
      <c r="O1049" s="1">
        <v>7</v>
      </c>
      <c r="P1049" t="str">
        <f t="shared" si="17"/>
        <v>morning</v>
      </c>
    </row>
    <row r="1050" spans="1:16" ht="15.75" customHeight="1" x14ac:dyDescent="0.35">
      <c r="A1050" s="1">
        <v>2049</v>
      </c>
      <c r="B1050" s="6">
        <v>45229</v>
      </c>
      <c r="C1050" s="1">
        <v>204</v>
      </c>
      <c r="D1050" s="1">
        <v>302</v>
      </c>
      <c r="E1050" s="1">
        <v>102</v>
      </c>
      <c r="F1050" s="1">
        <v>9</v>
      </c>
      <c r="G1050" s="15">
        <v>484.77000000000004</v>
      </c>
      <c r="H1050" s="15">
        <v>4362.93</v>
      </c>
      <c r="I1050" s="15">
        <v>654.43950000000007</v>
      </c>
      <c r="J1050" s="1" t="b">
        <v>0</v>
      </c>
      <c r="K1050" s="9" t="s">
        <v>198</v>
      </c>
      <c r="L1050" s="1">
        <v>2023</v>
      </c>
      <c r="M1050" s="1">
        <v>10</v>
      </c>
      <c r="N1050" s="1" t="s">
        <v>28</v>
      </c>
      <c r="O1050" s="1">
        <v>0</v>
      </c>
      <c r="P1050" t="str">
        <f t="shared" si="17"/>
        <v>morning</v>
      </c>
    </row>
    <row r="1051" spans="1:16" ht="15.75" customHeight="1" x14ac:dyDescent="0.35">
      <c r="A1051" s="1">
        <v>2050</v>
      </c>
      <c r="B1051" s="6">
        <v>45473</v>
      </c>
      <c r="C1051" s="1">
        <v>203</v>
      </c>
      <c r="D1051" s="1">
        <v>303</v>
      </c>
      <c r="E1051" s="1">
        <v>102</v>
      </c>
      <c r="F1051" s="1">
        <v>3</v>
      </c>
      <c r="G1051" s="15">
        <v>209.00000000000003</v>
      </c>
      <c r="H1051" s="15">
        <v>627.00000000000011</v>
      </c>
      <c r="I1051" s="15">
        <v>106.59000000000003</v>
      </c>
      <c r="J1051" s="1" t="b">
        <v>0</v>
      </c>
      <c r="K1051" s="9" t="s">
        <v>351</v>
      </c>
      <c r="L1051" s="1">
        <v>2024</v>
      </c>
      <c r="M1051" s="1">
        <v>6</v>
      </c>
      <c r="N1051" s="1" t="s">
        <v>20</v>
      </c>
      <c r="O1051" s="1">
        <v>16</v>
      </c>
      <c r="P1051" t="str">
        <f t="shared" si="17"/>
        <v>afternoon</v>
      </c>
    </row>
    <row r="1052" spans="1:16" ht="15.75" customHeight="1" x14ac:dyDescent="0.35">
      <c r="A1052" s="1">
        <v>2051</v>
      </c>
      <c r="B1052" s="6">
        <v>45347</v>
      </c>
      <c r="C1052" s="1">
        <v>201</v>
      </c>
      <c r="D1052" s="1">
        <v>303</v>
      </c>
      <c r="E1052" s="1">
        <v>104</v>
      </c>
      <c r="F1052" s="1">
        <v>3</v>
      </c>
      <c r="G1052" s="15">
        <v>105.006</v>
      </c>
      <c r="H1052" s="15">
        <v>315.01800000000003</v>
      </c>
      <c r="I1052" s="15">
        <v>59.853420000000007</v>
      </c>
      <c r="J1052" s="1" t="b">
        <v>1</v>
      </c>
      <c r="K1052" s="9" t="s">
        <v>762</v>
      </c>
      <c r="L1052" s="1">
        <v>2024</v>
      </c>
      <c r="M1052" s="1">
        <v>2</v>
      </c>
      <c r="N1052" s="1" t="s">
        <v>20</v>
      </c>
      <c r="O1052" s="1">
        <v>3</v>
      </c>
      <c r="P1052" t="str">
        <f t="shared" si="17"/>
        <v>morning</v>
      </c>
    </row>
    <row r="1053" spans="1:16" ht="15.75" customHeight="1" x14ac:dyDescent="0.35">
      <c r="A1053" s="1">
        <v>2052</v>
      </c>
      <c r="B1053" s="6">
        <v>45000</v>
      </c>
      <c r="C1053" s="1">
        <v>205</v>
      </c>
      <c r="D1053" s="1">
        <v>304</v>
      </c>
      <c r="E1053" s="1">
        <v>103</v>
      </c>
      <c r="F1053" s="1">
        <v>10</v>
      </c>
      <c r="G1053" s="15">
        <v>122.82600000000001</v>
      </c>
      <c r="H1053" s="15">
        <v>1228.26</v>
      </c>
      <c r="I1053" s="15">
        <v>257.93459999999999</v>
      </c>
      <c r="J1053" s="1" t="b">
        <v>0</v>
      </c>
      <c r="K1053" s="9" t="s">
        <v>512</v>
      </c>
      <c r="L1053" s="1">
        <v>2023</v>
      </c>
      <c r="M1053" s="1">
        <v>3</v>
      </c>
      <c r="N1053" s="1" t="s">
        <v>18</v>
      </c>
      <c r="O1053" s="1">
        <v>21</v>
      </c>
      <c r="P1053" t="str">
        <f t="shared" si="17"/>
        <v>night</v>
      </c>
    </row>
    <row r="1054" spans="1:16" ht="15.75" customHeight="1" x14ac:dyDescent="0.35">
      <c r="A1054" s="1">
        <v>2053</v>
      </c>
      <c r="B1054" s="6">
        <v>45552</v>
      </c>
      <c r="C1054" s="1">
        <v>205</v>
      </c>
      <c r="D1054" s="1">
        <v>302</v>
      </c>
      <c r="E1054" s="1">
        <v>103</v>
      </c>
      <c r="F1054" s="1">
        <v>6</v>
      </c>
      <c r="G1054" s="15">
        <v>506.572</v>
      </c>
      <c r="H1054" s="15">
        <v>3039.4319999999998</v>
      </c>
      <c r="I1054" s="15">
        <v>759.85799999999995</v>
      </c>
      <c r="J1054" s="1" t="b">
        <v>0</v>
      </c>
      <c r="K1054" s="9" t="s">
        <v>763</v>
      </c>
      <c r="L1054" s="1">
        <v>2024</v>
      </c>
      <c r="M1054" s="1">
        <v>9</v>
      </c>
      <c r="N1054" s="1" t="s">
        <v>31</v>
      </c>
      <c r="O1054" s="1">
        <v>23</v>
      </c>
      <c r="P1054" t="str">
        <f t="shared" si="17"/>
        <v>night</v>
      </c>
    </row>
    <row r="1055" spans="1:16" ht="15.75" customHeight="1" x14ac:dyDescent="0.35">
      <c r="A1055" s="1">
        <v>2054</v>
      </c>
      <c r="B1055" s="6">
        <v>45050</v>
      </c>
      <c r="C1055" s="1">
        <v>202</v>
      </c>
      <c r="D1055" s="1">
        <v>305</v>
      </c>
      <c r="E1055" s="1">
        <v>101</v>
      </c>
      <c r="F1055" s="1">
        <v>8</v>
      </c>
      <c r="G1055" s="15">
        <v>402.33600000000001</v>
      </c>
      <c r="H1055" s="15">
        <v>3218.6880000000001</v>
      </c>
      <c r="I1055" s="15">
        <v>965.60640000000001</v>
      </c>
      <c r="J1055" s="1" t="b">
        <v>0</v>
      </c>
      <c r="K1055" s="9" t="s">
        <v>764</v>
      </c>
      <c r="L1055" s="1">
        <v>2023</v>
      </c>
      <c r="M1055" s="1">
        <v>5</v>
      </c>
      <c r="N1055" s="1" t="s">
        <v>16</v>
      </c>
      <c r="O1055" s="1">
        <v>7</v>
      </c>
      <c r="P1055" t="str">
        <f t="shared" si="17"/>
        <v>morning</v>
      </c>
    </row>
    <row r="1056" spans="1:16" ht="15.75" customHeight="1" x14ac:dyDescent="0.35">
      <c r="A1056" s="1">
        <v>2055</v>
      </c>
      <c r="B1056" s="6">
        <v>45028</v>
      </c>
      <c r="C1056" s="1">
        <v>202</v>
      </c>
      <c r="D1056" s="1">
        <v>304</v>
      </c>
      <c r="E1056" s="1">
        <v>103</v>
      </c>
      <c r="F1056" s="1">
        <v>2</v>
      </c>
      <c r="G1056" s="15">
        <v>542.05799999999999</v>
      </c>
      <c r="H1056" s="15">
        <v>1084.116</v>
      </c>
      <c r="I1056" s="15">
        <v>162.6174</v>
      </c>
      <c r="J1056" s="1" t="b">
        <v>0</v>
      </c>
      <c r="K1056" s="9" t="s">
        <v>592</v>
      </c>
      <c r="L1056" s="1">
        <v>2023</v>
      </c>
      <c r="M1056" s="1">
        <v>4</v>
      </c>
      <c r="N1056" s="1" t="s">
        <v>18</v>
      </c>
      <c r="O1056" s="1">
        <v>9</v>
      </c>
      <c r="P1056" t="str">
        <f t="shared" si="17"/>
        <v>morning</v>
      </c>
    </row>
    <row r="1057" spans="1:16" ht="15.75" customHeight="1" x14ac:dyDescent="0.35">
      <c r="A1057" s="1">
        <v>2056</v>
      </c>
      <c r="B1057" s="6">
        <v>44885</v>
      </c>
      <c r="C1057" s="1">
        <v>203</v>
      </c>
      <c r="D1057" s="1">
        <v>302</v>
      </c>
      <c r="E1057" s="1">
        <v>104</v>
      </c>
      <c r="F1057" s="1">
        <v>4</v>
      </c>
      <c r="G1057" s="15">
        <v>272.36</v>
      </c>
      <c r="H1057" s="15">
        <v>1089.44</v>
      </c>
      <c r="I1057" s="15">
        <v>185.20480000000003</v>
      </c>
      <c r="J1057" s="1" t="b">
        <v>0</v>
      </c>
      <c r="K1057" s="9" t="s">
        <v>765</v>
      </c>
      <c r="L1057" s="1">
        <v>2022</v>
      </c>
      <c r="M1057" s="1">
        <v>11</v>
      </c>
      <c r="N1057" s="1" t="s">
        <v>20</v>
      </c>
      <c r="O1057" s="1">
        <v>18</v>
      </c>
      <c r="P1057" t="str">
        <f t="shared" si="17"/>
        <v>evening</v>
      </c>
    </row>
    <row r="1058" spans="1:16" ht="15.75" customHeight="1" x14ac:dyDescent="0.35">
      <c r="A1058" s="1">
        <v>2057</v>
      </c>
      <c r="B1058" s="6">
        <v>45103</v>
      </c>
      <c r="C1058" s="1">
        <v>202</v>
      </c>
      <c r="D1058" s="1">
        <v>305</v>
      </c>
      <c r="E1058" s="1">
        <v>103</v>
      </c>
      <c r="F1058" s="1">
        <v>3</v>
      </c>
      <c r="G1058" s="15">
        <v>545.33600000000001</v>
      </c>
      <c r="H1058" s="15">
        <v>1636.008</v>
      </c>
      <c r="I1058" s="15">
        <v>310.84152</v>
      </c>
      <c r="J1058" s="1" t="b">
        <v>0</v>
      </c>
      <c r="K1058" s="9" t="s">
        <v>766</v>
      </c>
      <c r="L1058" s="1">
        <v>2023</v>
      </c>
      <c r="M1058" s="1">
        <v>6</v>
      </c>
      <c r="N1058" s="1" t="s">
        <v>28</v>
      </c>
      <c r="O1058" s="1">
        <v>18</v>
      </c>
      <c r="P1058" t="str">
        <f t="shared" si="17"/>
        <v>evening</v>
      </c>
    </row>
    <row r="1059" spans="1:16" ht="15.75" customHeight="1" x14ac:dyDescent="0.35">
      <c r="A1059" s="1">
        <v>2058</v>
      </c>
      <c r="B1059" s="6">
        <v>45455</v>
      </c>
      <c r="C1059" s="1">
        <v>202</v>
      </c>
      <c r="D1059" s="1">
        <v>301</v>
      </c>
      <c r="E1059" s="1">
        <v>105</v>
      </c>
      <c r="F1059" s="1">
        <v>10</v>
      </c>
      <c r="G1059" s="15">
        <v>111.49600000000001</v>
      </c>
      <c r="H1059" s="15">
        <v>1114.96</v>
      </c>
      <c r="I1059" s="15">
        <v>234.14160000000001</v>
      </c>
      <c r="J1059" s="1" t="b">
        <v>0</v>
      </c>
      <c r="K1059" s="9" t="s">
        <v>284</v>
      </c>
      <c r="L1059" s="1">
        <v>2024</v>
      </c>
      <c r="M1059" s="1">
        <v>6</v>
      </c>
      <c r="N1059" s="1" t="s">
        <v>18</v>
      </c>
      <c r="O1059" s="1">
        <v>12</v>
      </c>
      <c r="P1059" t="str">
        <f t="shared" si="17"/>
        <v>afternoon</v>
      </c>
    </row>
    <row r="1060" spans="1:16" ht="15.75" customHeight="1" x14ac:dyDescent="0.35">
      <c r="A1060" s="1">
        <v>2059</v>
      </c>
      <c r="B1060" s="6">
        <v>44975</v>
      </c>
      <c r="C1060" s="1">
        <v>204</v>
      </c>
      <c r="D1060" s="1">
        <v>302</v>
      </c>
      <c r="E1060" s="1">
        <v>101</v>
      </c>
      <c r="F1060" s="1">
        <v>5</v>
      </c>
      <c r="G1060" s="15">
        <v>304.63400000000001</v>
      </c>
      <c r="H1060" s="15">
        <v>1523.17</v>
      </c>
      <c r="I1060" s="15">
        <v>380.79250000000002</v>
      </c>
      <c r="J1060" s="1" t="b">
        <v>0</v>
      </c>
      <c r="K1060" s="9" t="s">
        <v>767</v>
      </c>
      <c r="L1060" s="1">
        <v>2023</v>
      </c>
      <c r="M1060" s="1">
        <v>2</v>
      </c>
      <c r="N1060" s="1" t="s">
        <v>22</v>
      </c>
      <c r="O1060" s="1">
        <v>14</v>
      </c>
      <c r="P1060" t="str">
        <f t="shared" si="17"/>
        <v>afternoon</v>
      </c>
    </row>
    <row r="1061" spans="1:16" ht="15.75" customHeight="1" x14ac:dyDescent="0.35">
      <c r="A1061" s="1">
        <v>2060</v>
      </c>
      <c r="B1061" s="6">
        <v>45113</v>
      </c>
      <c r="C1061" s="1">
        <v>202</v>
      </c>
      <c r="D1061" s="1">
        <v>301</v>
      </c>
      <c r="E1061" s="1">
        <v>105</v>
      </c>
      <c r="F1061" s="1">
        <v>9</v>
      </c>
      <c r="G1061" s="15">
        <v>530.68400000000008</v>
      </c>
      <c r="H1061" s="15">
        <v>4776.1560000000009</v>
      </c>
      <c r="I1061" s="15">
        <v>1432.8468000000003</v>
      </c>
      <c r="J1061" s="1" t="b">
        <v>1</v>
      </c>
      <c r="K1061" s="9" t="s">
        <v>471</v>
      </c>
      <c r="L1061" s="1">
        <v>2023</v>
      </c>
      <c r="M1061" s="1">
        <v>7</v>
      </c>
      <c r="N1061" s="1" t="s">
        <v>16</v>
      </c>
      <c r="O1061" s="1">
        <v>13</v>
      </c>
      <c r="P1061" t="str">
        <f t="shared" si="17"/>
        <v>afternoon</v>
      </c>
    </row>
    <row r="1062" spans="1:16" ht="15.75" customHeight="1" x14ac:dyDescent="0.35">
      <c r="A1062" s="1">
        <v>2061</v>
      </c>
      <c r="B1062" s="6">
        <v>44968</v>
      </c>
      <c r="C1062" s="1">
        <v>201</v>
      </c>
      <c r="D1062" s="1">
        <v>304</v>
      </c>
      <c r="E1062" s="1">
        <v>102</v>
      </c>
      <c r="F1062" s="1">
        <v>10</v>
      </c>
      <c r="G1062" s="15">
        <v>394.85599999999999</v>
      </c>
      <c r="H1062" s="15">
        <v>3948.56</v>
      </c>
      <c r="I1062" s="15">
        <v>592.28399999999999</v>
      </c>
      <c r="J1062" s="1" t="b">
        <v>1</v>
      </c>
      <c r="K1062" s="9" t="s">
        <v>707</v>
      </c>
      <c r="L1062" s="1">
        <v>2023</v>
      </c>
      <c r="M1062" s="1">
        <v>2</v>
      </c>
      <c r="N1062" s="1" t="s">
        <v>22</v>
      </c>
      <c r="O1062" s="1">
        <v>15</v>
      </c>
      <c r="P1062" t="str">
        <f t="shared" si="17"/>
        <v>afternoon</v>
      </c>
    </row>
    <row r="1063" spans="1:16" ht="15.75" customHeight="1" x14ac:dyDescent="0.35">
      <c r="A1063" s="1">
        <v>2062</v>
      </c>
      <c r="B1063" s="6">
        <v>45060</v>
      </c>
      <c r="C1063" s="1">
        <v>201</v>
      </c>
      <c r="D1063" s="1">
        <v>303</v>
      </c>
      <c r="E1063" s="1">
        <v>103</v>
      </c>
      <c r="F1063" s="1">
        <v>10</v>
      </c>
      <c r="G1063" s="15">
        <v>528.19800000000009</v>
      </c>
      <c r="H1063" s="15">
        <v>5281.9800000000014</v>
      </c>
      <c r="I1063" s="15">
        <v>897.93660000000034</v>
      </c>
      <c r="J1063" s="1" t="b">
        <v>0</v>
      </c>
      <c r="K1063" s="9" t="s">
        <v>768</v>
      </c>
      <c r="L1063" s="1">
        <v>2023</v>
      </c>
      <c r="M1063" s="1">
        <v>5</v>
      </c>
      <c r="N1063" s="1" t="s">
        <v>20</v>
      </c>
      <c r="O1063" s="1">
        <v>16</v>
      </c>
      <c r="P1063" t="str">
        <f t="shared" si="17"/>
        <v>afternoon</v>
      </c>
    </row>
    <row r="1064" spans="1:16" ht="15.75" customHeight="1" x14ac:dyDescent="0.35">
      <c r="A1064" s="1">
        <v>2063</v>
      </c>
      <c r="B1064" s="6">
        <v>45299</v>
      </c>
      <c r="C1064" s="1">
        <v>205</v>
      </c>
      <c r="D1064" s="1">
        <v>304</v>
      </c>
      <c r="E1064" s="1">
        <v>101</v>
      </c>
      <c r="F1064" s="1">
        <v>4</v>
      </c>
      <c r="G1064" s="15">
        <v>441.16600000000005</v>
      </c>
      <c r="H1064" s="15">
        <v>1764.6640000000002</v>
      </c>
      <c r="I1064" s="15">
        <v>335.28616000000005</v>
      </c>
      <c r="J1064" s="1" t="b">
        <v>0</v>
      </c>
      <c r="K1064" s="9" t="s">
        <v>125</v>
      </c>
      <c r="L1064" s="1">
        <v>2024</v>
      </c>
      <c r="M1064" s="1">
        <v>1</v>
      </c>
      <c r="N1064" s="1" t="s">
        <v>28</v>
      </c>
      <c r="O1064" s="1">
        <v>11</v>
      </c>
      <c r="P1064" t="str">
        <f t="shared" si="17"/>
        <v>morning</v>
      </c>
    </row>
    <row r="1065" spans="1:16" ht="15.75" customHeight="1" x14ac:dyDescent="0.35">
      <c r="A1065" s="1">
        <v>2064</v>
      </c>
      <c r="B1065" s="6">
        <v>45302</v>
      </c>
      <c r="C1065" s="1">
        <v>202</v>
      </c>
      <c r="D1065" s="1">
        <v>305</v>
      </c>
      <c r="E1065" s="1">
        <v>102</v>
      </c>
      <c r="F1065" s="1">
        <v>2</v>
      </c>
      <c r="G1065" s="15">
        <v>604.09799999999996</v>
      </c>
      <c r="H1065" s="15">
        <v>1208.1959999999999</v>
      </c>
      <c r="I1065" s="15">
        <v>253.72115999999997</v>
      </c>
      <c r="J1065" s="1" t="b">
        <v>0</v>
      </c>
      <c r="K1065" s="9" t="s">
        <v>279</v>
      </c>
      <c r="L1065" s="1">
        <v>2024</v>
      </c>
      <c r="M1065" s="1">
        <v>1</v>
      </c>
      <c r="N1065" s="1" t="s">
        <v>16</v>
      </c>
      <c r="O1065" s="1">
        <v>19</v>
      </c>
      <c r="P1065" t="str">
        <f t="shared" si="17"/>
        <v>evening</v>
      </c>
    </row>
    <row r="1066" spans="1:16" ht="15.75" customHeight="1" x14ac:dyDescent="0.35">
      <c r="A1066" s="1">
        <v>2065</v>
      </c>
      <c r="B1066" s="6">
        <v>45332</v>
      </c>
      <c r="C1066" s="1">
        <v>202</v>
      </c>
      <c r="D1066" s="1">
        <v>304</v>
      </c>
      <c r="E1066" s="1">
        <v>104</v>
      </c>
      <c r="F1066" s="1">
        <v>5</v>
      </c>
      <c r="G1066" s="15">
        <v>592.548</v>
      </c>
      <c r="H1066" s="15">
        <v>2962.74</v>
      </c>
      <c r="I1066" s="15">
        <v>740.68499999999995</v>
      </c>
      <c r="J1066" s="1" t="b">
        <v>0</v>
      </c>
      <c r="K1066" s="9" t="s">
        <v>88</v>
      </c>
      <c r="L1066" s="1">
        <v>2024</v>
      </c>
      <c r="M1066" s="1">
        <v>2</v>
      </c>
      <c r="N1066" s="1" t="s">
        <v>22</v>
      </c>
      <c r="O1066" s="1">
        <v>0</v>
      </c>
      <c r="P1066" t="str">
        <f t="shared" si="17"/>
        <v>morning</v>
      </c>
    </row>
    <row r="1067" spans="1:16" ht="15.75" customHeight="1" x14ac:dyDescent="0.35">
      <c r="A1067" s="1">
        <v>2066</v>
      </c>
      <c r="B1067" s="6">
        <v>45416</v>
      </c>
      <c r="C1067" s="1">
        <v>202</v>
      </c>
      <c r="D1067" s="1">
        <v>302</v>
      </c>
      <c r="E1067" s="1">
        <v>102</v>
      </c>
      <c r="F1067" s="1">
        <v>1</v>
      </c>
      <c r="G1067" s="15">
        <v>540.18799999999999</v>
      </c>
      <c r="H1067" s="15">
        <v>540.18799999999999</v>
      </c>
      <c r="I1067" s="15">
        <v>162.0564</v>
      </c>
      <c r="J1067" s="1" t="b">
        <v>0</v>
      </c>
      <c r="K1067" s="9" t="s">
        <v>769</v>
      </c>
      <c r="L1067" s="1">
        <v>2024</v>
      </c>
      <c r="M1067" s="1">
        <v>5</v>
      </c>
      <c r="N1067" s="1" t="s">
        <v>22</v>
      </c>
      <c r="O1067" s="1">
        <v>15</v>
      </c>
      <c r="P1067" t="str">
        <f t="shared" si="17"/>
        <v>afternoon</v>
      </c>
    </row>
    <row r="1068" spans="1:16" ht="15.75" customHeight="1" x14ac:dyDescent="0.35">
      <c r="A1068" s="1">
        <v>2067</v>
      </c>
      <c r="B1068" s="6">
        <v>45411</v>
      </c>
      <c r="C1068" s="1">
        <v>201</v>
      </c>
      <c r="D1068" s="1">
        <v>303</v>
      </c>
      <c r="E1068" s="1">
        <v>104</v>
      </c>
      <c r="F1068" s="1">
        <v>5</v>
      </c>
      <c r="G1068" s="15">
        <v>629.04600000000005</v>
      </c>
      <c r="H1068" s="15">
        <v>3145.2300000000005</v>
      </c>
      <c r="I1068" s="15">
        <v>471.78450000000004</v>
      </c>
      <c r="J1068" s="1" t="b">
        <v>0</v>
      </c>
      <c r="K1068" s="9" t="s">
        <v>494</v>
      </c>
      <c r="L1068" s="1">
        <v>2024</v>
      </c>
      <c r="M1068" s="1">
        <v>4</v>
      </c>
      <c r="N1068" s="1" t="s">
        <v>28</v>
      </c>
      <c r="O1068" s="1">
        <v>11</v>
      </c>
      <c r="P1068" t="str">
        <f t="shared" si="17"/>
        <v>morning</v>
      </c>
    </row>
    <row r="1069" spans="1:16" ht="15.75" customHeight="1" x14ac:dyDescent="0.35">
      <c r="A1069" s="1">
        <v>2068</v>
      </c>
      <c r="B1069" s="6">
        <v>44968</v>
      </c>
      <c r="C1069" s="1">
        <v>202</v>
      </c>
      <c r="D1069" s="1">
        <v>303</v>
      </c>
      <c r="E1069" s="1">
        <v>105</v>
      </c>
      <c r="F1069" s="1">
        <v>10</v>
      </c>
      <c r="G1069" s="15">
        <v>380.57800000000003</v>
      </c>
      <c r="H1069" s="15">
        <v>3805.78</v>
      </c>
      <c r="I1069" s="15">
        <v>646.98260000000005</v>
      </c>
      <c r="J1069" s="1" t="b">
        <v>0</v>
      </c>
      <c r="K1069" s="9" t="s">
        <v>770</v>
      </c>
      <c r="L1069" s="1">
        <v>2023</v>
      </c>
      <c r="M1069" s="1">
        <v>2</v>
      </c>
      <c r="N1069" s="1" t="s">
        <v>22</v>
      </c>
      <c r="O1069" s="1">
        <v>14</v>
      </c>
      <c r="P1069" t="str">
        <f t="shared" si="17"/>
        <v>afternoon</v>
      </c>
    </row>
    <row r="1070" spans="1:16" ht="15.75" customHeight="1" x14ac:dyDescent="0.35">
      <c r="A1070" s="1">
        <v>2069</v>
      </c>
      <c r="B1070" s="6">
        <v>45494</v>
      </c>
      <c r="C1070" s="1">
        <v>203</v>
      </c>
      <c r="D1070" s="1">
        <v>303</v>
      </c>
      <c r="E1070" s="1">
        <v>102</v>
      </c>
      <c r="F1070" s="1">
        <v>7</v>
      </c>
      <c r="G1070" s="15">
        <v>405.21800000000002</v>
      </c>
      <c r="H1070" s="15">
        <v>2836.5260000000003</v>
      </c>
      <c r="I1070" s="15">
        <v>538.93994000000009</v>
      </c>
      <c r="J1070" s="1" t="b">
        <v>1</v>
      </c>
      <c r="K1070" s="9" t="s">
        <v>530</v>
      </c>
      <c r="L1070" s="1">
        <v>2024</v>
      </c>
      <c r="M1070" s="1">
        <v>7</v>
      </c>
      <c r="N1070" s="1" t="s">
        <v>20</v>
      </c>
      <c r="O1070" s="1">
        <v>22</v>
      </c>
      <c r="P1070" t="str">
        <f t="shared" si="17"/>
        <v>night</v>
      </c>
    </row>
    <row r="1071" spans="1:16" ht="15.75" customHeight="1" x14ac:dyDescent="0.35">
      <c r="A1071" s="1">
        <v>2070</v>
      </c>
      <c r="B1071" s="6">
        <v>44978</v>
      </c>
      <c r="C1071" s="1">
        <v>202</v>
      </c>
      <c r="D1071" s="1">
        <v>304</v>
      </c>
      <c r="E1071" s="1">
        <v>101</v>
      </c>
      <c r="F1071" s="1">
        <v>3</v>
      </c>
      <c r="G1071" s="15">
        <v>102.27800000000001</v>
      </c>
      <c r="H1071" s="15">
        <v>306.834</v>
      </c>
      <c r="I1071" s="15">
        <v>64.435140000000004</v>
      </c>
      <c r="J1071" s="1" t="b">
        <v>1</v>
      </c>
      <c r="K1071" s="9" t="s">
        <v>168</v>
      </c>
      <c r="L1071" s="1">
        <v>2023</v>
      </c>
      <c r="M1071" s="1">
        <v>2</v>
      </c>
      <c r="N1071" s="1" t="s">
        <v>31</v>
      </c>
      <c r="O1071" s="1">
        <v>16</v>
      </c>
      <c r="P1071" t="str">
        <f t="shared" si="17"/>
        <v>afternoon</v>
      </c>
    </row>
    <row r="1072" spans="1:16" ht="15.75" customHeight="1" x14ac:dyDescent="0.35">
      <c r="A1072" s="1">
        <v>2071</v>
      </c>
      <c r="B1072" s="6">
        <v>44926</v>
      </c>
      <c r="C1072" s="1">
        <v>205</v>
      </c>
      <c r="D1072" s="1">
        <v>305</v>
      </c>
      <c r="E1072" s="1">
        <v>103</v>
      </c>
      <c r="F1072" s="1">
        <v>8</v>
      </c>
      <c r="G1072" s="15">
        <v>560.03200000000004</v>
      </c>
      <c r="H1072" s="15">
        <v>4480.2560000000003</v>
      </c>
      <c r="I1072" s="15">
        <v>1120.0640000000001</v>
      </c>
      <c r="J1072" s="1" t="b">
        <v>1</v>
      </c>
      <c r="K1072" s="9" t="s">
        <v>254</v>
      </c>
      <c r="L1072" s="1">
        <v>2022</v>
      </c>
      <c r="M1072" s="1">
        <v>12</v>
      </c>
      <c r="N1072" s="1" t="s">
        <v>22</v>
      </c>
      <c r="O1072" s="1">
        <v>10</v>
      </c>
      <c r="P1072" t="str">
        <f t="shared" si="17"/>
        <v>morning</v>
      </c>
    </row>
    <row r="1073" spans="1:16" ht="15.75" customHeight="1" x14ac:dyDescent="0.35">
      <c r="A1073" s="1">
        <v>2072</v>
      </c>
      <c r="B1073" s="6">
        <v>45265</v>
      </c>
      <c r="C1073" s="1">
        <v>202</v>
      </c>
      <c r="D1073" s="1">
        <v>304</v>
      </c>
      <c r="E1073" s="1">
        <v>102</v>
      </c>
      <c r="F1073" s="1">
        <v>8</v>
      </c>
      <c r="G1073" s="15">
        <v>306.61400000000003</v>
      </c>
      <c r="H1073" s="15">
        <v>2452.9120000000003</v>
      </c>
      <c r="I1073" s="15">
        <v>735.87360000000001</v>
      </c>
      <c r="J1073" s="1" t="b">
        <v>0</v>
      </c>
      <c r="K1073" s="9" t="s">
        <v>771</v>
      </c>
      <c r="L1073" s="1">
        <v>2023</v>
      </c>
      <c r="M1073" s="1">
        <v>12</v>
      </c>
      <c r="N1073" s="1" t="s">
        <v>31</v>
      </c>
      <c r="O1073" s="1">
        <v>3</v>
      </c>
      <c r="P1073" t="str">
        <f t="shared" si="17"/>
        <v>morning</v>
      </c>
    </row>
    <row r="1074" spans="1:16" ht="15.75" customHeight="1" x14ac:dyDescent="0.35">
      <c r="A1074" s="1">
        <v>2660</v>
      </c>
      <c r="B1074" s="6">
        <v>45577</v>
      </c>
      <c r="C1074" s="1">
        <v>205</v>
      </c>
      <c r="D1074" s="1">
        <v>305</v>
      </c>
      <c r="E1074" s="1">
        <v>102</v>
      </c>
      <c r="F1074" s="1">
        <v>9</v>
      </c>
      <c r="G1074" s="15">
        <v>149.00600000000003</v>
      </c>
      <c r="H1074" s="15">
        <v>1341.0540000000003</v>
      </c>
      <c r="I1074" s="15">
        <v>402.31620000000009</v>
      </c>
      <c r="J1074" s="1" t="b">
        <v>0</v>
      </c>
      <c r="K1074" s="9" t="s">
        <v>992</v>
      </c>
      <c r="L1074" s="1">
        <v>2024</v>
      </c>
      <c r="M1074" s="1">
        <v>10</v>
      </c>
      <c r="N1074" s="1" t="s">
        <v>22</v>
      </c>
      <c r="O1074" s="1">
        <v>7</v>
      </c>
      <c r="P1074" t="str">
        <f t="shared" si="17"/>
        <v>morning</v>
      </c>
    </row>
    <row r="1075" spans="1:16" ht="15.75" customHeight="1" x14ac:dyDescent="0.35">
      <c r="A1075" s="1">
        <v>2074</v>
      </c>
      <c r="B1075" s="6">
        <v>45133</v>
      </c>
      <c r="C1075" s="1">
        <v>204</v>
      </c>
      <c r="D1075" s="1">
        <v>302</v>
      </c>
      <c r="E1075" s="1">
        <v>101</v>
      </c>
      <c r="F1075" s="1">
        <v>3</v>
      </c>
      <c r="G1075" s="15">
        <v>585.61800000000005</v>
      </c>
      <c r="H1075" s="15">
        <v>1756.8540000000003</v>
      </c>
      <c r="I1075" s="15">
        <v>298.66518000000008</v>
      </c>
      <c r="J1075" s="1" t="b">
        <v>0</v>
      </c>
      <c r="K1075" s="9" t="s">
        <v>286</v>
      </c>
      <c r="L1075" s="1">
        <v>2023</v>
      </c>
      <c r="M1075" s="1">
        <v>7</v>
      </c>
      <c r="N1075" s="1" t="s">
        <v>18</v>
      </c>
      <c r="O1075" s="1">
        <v>14</v>
      </c>
      <c r="P1075" t="str">
        <f t="shared" si="17"/>
        <v>afternoon</v>
      </c>
    </row>
    <row r="1076" spans="1:16" ht="15.75" customHeight="1" x14ac:dyDescent="0.35">
      <c r="A1076" s="1">
        <v>2075</v>
      </c>
      <c r="B1076" s="6">
        <v>45189</v>
      </c>
      <c r="C1076" s="1">
        <v>203</v>
      </c>
      <c r="D1076" s="1">
        <v>301</v>
      </c>
      <c r="E1076" s="1">
        <v>105</v>
      </c>
      <c r="F1076" s="1">
        <v>8</v>
      </c>
      <c r="G1076" s="15">
        <v>246.77400000000003</v>
      </c>
      <c r="H1076" s="15">
        <v>1974.1920000000002</v>
      </c>
      <c r="I1076" s="15">
        <v>375.09648000000004</v>
      </c>
      <c r="J1076" s="1" t="b">
        <v>0</v>
      </c>
      <c r="K1076" s="9" t="s">
        <v>772</v>
      </c>
      <c r="L1076" s="1">
        <v>2023</v>
      </c>
      <c r="M1076" s="1">
        <v>9</v>
      </c>
      <c r="N1076" s="1" t="s">
        <v>18</v>
      </c>
      <c r="O1076" s="1">
        <v>20</v>
      </c>
      <c r="P1076" t="str">
        <f t="shared" si="17"/>
        <v>evening</v>
      </c>
    </row>
    <row r="1077" spans="1:16" ht="15.75" customHeight="1" x14ac:dyDescent="0.35">
      <c r="A1077" s="1">
        <v>2076</v>
      </c>
      <c r="B1077" s="6">
        <v>45325</v>
      </c>
      <c r="C1077" s="1">
        <v>205</v>
      </c>
      <c r="D1077" s="1">
        <v>302</v>
      </c>
      <c r="E1077" s="1">
        <v>102</v>
      </c>
      <c r="F1077" s="1">
        <v>5</v>
      </c>
      <c r="G1077" s="15">
        <v>51.964000000000006</v>
      </c>
      <c r="H1077" s="15">
        <v>259.82000000000005</v>
      </c>
      <c r="I1077" s="15">
        <v>54.562200000000011</v>
      </c>
      <c r="J1077" s="1" t="b">
        <v>1</v>
      </c>
      <c r="K1077" s="9" t="s">
        <v>128</v>
      </c>
      <c r="L1077" s="1">
        <v>2024</v>
      </c>
      <c r="M1077" s="1">
        <v>2</v>
      </c>
      <c r="N1077" s="1" t="s">
        <v>22</v>
      </c>
      <c r="O1077" s="1">
        <v>11</v>
      </c>
      <c r="P1077" t="str">
        <f t="shared" si="17"/>
        <v>morning</v>
      </c>
    </row>
    <row r="1078" spans="1:16" ht="15.75" customHeight="1" x14ac:dyDescent="0.35">
      <c r="A1078" s="1">
        <v>2077</v>
      </c>
      <c r="B1078" s="6">
        <v>45286</v>
      </c>
      <c r="C1078" s="1">
        <v>203</v>
      </c>
      <c r="D1078" s="1">
        <v>305</v>
      </c>
      <c r="E1078" s="1">
        <v>103</v>
      </c>
      <c r="F1078" s="1">
        <v>2</v>
      </c>
      <c r="G1078" s="15">
        <v>287.01200000000006</v>
      </c>
      <c r="H1078" s="15">
        <v>574.02400000000011</v>
      </c>
      <c r="I1078" s="15">
        <v>143.50600000000003</v>
      </c>
      <c r="J1078" s="1" t="b">
        <v>0</v>
      </c>
      <c r="K1078" s="9" t="s">
        <v>468</v>
      </c>
      <c r="L1078" s="1">
        <v>2023</v>
      </c>
      <c r="M1078" s="1">
        <v>12</v>
      </c>
      <c r="N1078" s="1" t="s">
        <v>31</v>
      </c>
      <c r="O1078" s="1">
        <v>7</v>
      </c>
      <c r="P1078" t="str">
        <f t="shared" si="17"/>
        <v>morning</v>
      </c>
    </row>
    <row r="1079" spans="1:16" ht="15.75" customHeight="1" x14ac:dyDescent="0.35">
      <c r="A1079" s="1">
        <v>2078</v>
      </c>
      <c r="B1079" s="6">
        <v>45032</v>
      </c>
      <c r="C1079" s="1">
        <v>204</v>
      </c>
      <c r="D1079" s="1">
        <v>304</v>
      </c>
      <c r="E1079" s="1">
        <v>102</v>
      </c>
      <c r="F1079" s="1">
        <v>5</v>
      </c>
      <c r="G1079" s="15">
        <v>116.90800000000002</v>
      </c>
      <c r="H1079" s="15">
        <v>584.54000000000008</v>
      </c>
      <c r="I1079" s="15">
        <v>175.36200000000002</v>
      </c>
      <c r="J1079" s="1" t="b">
        <v>0</v>
      </c>
      <c r="K1079" s="9" t="s">
        <v>773</v>
      </c>
      <c r="L1079" s="1">
        <v>2023</v>
      </c>
      <c r="M1079" s="1">
        <v>4</v>
      </c>
      <c r="N1079" s="1" t="s">
        <v>20</v>
      </c>
      <c r="O1079" s="1">
        <v>11</v>
      </c>
      <c r="P1079" t="str">
        <f t="shared" si="17"/>
        <v>morning</v>
      </c>
    </row>
    <row r="1080" spans="1:16" ht="15.75" customHeight="1" x14ac:dyDescent="0.35">
      <c r="A1080" s="1">
        <v>2079</v>
      </c>
      <c r="B1080" s="6">
        <v>45398</v>
      </c>
      <c r="C1080" s="1">
        <v>204</v>
      </c>
      <c r="D1080" s="1">
        <v>303</v>
      </c>
      <c r="E1080" s="1">
        <v>103</v>
      </c>
      <c r="F1080" s="1">
        <v>3</v>
      </c>
      <c r="G1080" s="15">
        <v>243.89200000000002</v>
      </c>
      <c r="H1080" s="15">
        <v>731.67600000000004</v>
      </c>
      <c r="I1080" s="15">
        <v>109.7514</v>
      </c>
      <c r="J1080" s="1" t="b">
        <v>0</v>
      </c>
      <c r="K1080" s="9" t="s">
        <v>140</v>
      </c>
      <c r="L1080" s="1">
        <v>2024</v>
      </c>
      <c r="M1080" s="1">
        <v>4</v>
      </c>
      <c r="N1080" s="1" t="s">
        <v>31</v>
      </c>
      <c r="O1080" s="1">
        <v>22</v>
      </c>
      <c r="P1080" t="str">
        <f t="shared" si="17"/>
        <v>night</v>
      </c>
    </row>
    <row r="1081" spans="1:16" ht="15.75" customHeight="1" x14ac:dyDescent="0.35">
      <c r="A1081" s="1">
        <v>2080</v>
      </c>
      <c r="B1081" s="6">
        <v>45538</v>
      </c>
      <c r="C1081" s="1">
        <v>202</v>
      </c>
      <c r="D1081" s="1">
        <v>305</v>
      </c>
      <c r="E1081" s="1">
        <v>104</v>
      </c>
      <c r="F1081" s="1">
        <v>9</v>
      </c>
      <c r="G1081" s="15">
        <v>569.29399999999998</v>
      </c>
      <c r="H1081" s="15">
        <v>5123.6459999999997</v>
      </c>
      <c r="I1081" s="15">
        <v>871.01981999999998</v>
      </c>
      <c r="J1081" s="1" t="b">
        <v>0</v>
      </c>
      <c r="K1081" s="9" t="s">
        <v>774</v>
      </c>
      <c r="L1081" s="1">
        <v>2024</v>
      </c>
      <c r="M1081" s="1">
        <v>9</v>
      </c>
      <c r="N1081" s="1" t="s">
        <v>31</v>
      </c>
      <c r="O1081" s="1">
        <v>2</v>
      </c>
      <c r="P1081" t="str">
        <f t="shared" si="17"/>
        <v>morning</v>
      </c>
    </row>
    <row r="1082" spans="1:16" ht="15.75" customHeight="1" x14ac:dyDescent="0.35">
      <c r="A1082" s="1">
        <v>2081</v>
      </c>
      <c r="B1082" s="6">
        <v>45013</v>
      </c>
      <c r="C1082" s="1">
        <v>203</v>
      </c>
      <c r="D1082" s="1">
        <v>301</v>
      </c>
      <c r="E1082" s="1">
        <v>104</v>
      </c>
      <c r="F1082" s="1">
        <v>10</v>
      </c>
      <c r="G1082" s="15">
        <v>587.44399999999996</v>
      </c>
      <c r="H1082" s="15">
        <v>5874.44</v>
      </c>
      <c r="I1082" s="15">
        <v>1116.1435999999999</v>
      </c>
      <c r="J1082" s="1" t="b">
        <v>0</v>
      </c>
      <c r="K1082" s="9" t="s">
        <v>476</v>
      </c>
      <c r="L1082" s="1">
        <v>2023</v>
      </c>
      <c r="M1082" s="1">
        <v>3</v>
      </c>
      <c r="N1082" s="1" t="s">
        <v>31</v>
      </c>
      <c r="O1082" s="1">
        <v>8</v>
      </c>
      <c r="P1082" t="str">
        <f t="shared" si="17"/>
        <v>morning</v>
      </c>
    </row>
    <row r="1083" spans="1:16" ht="15.75" customHeight="1" x14ac:dyDescent="0.35">
      <c r="A1083" s="1">
        <v>2082</v>
      </c>
      <c r="B1083" s="6">
        <v>45290</v>
      </c>
      <c r="C1083" s="1">
        <v>201</v>
      </c>
      <c r="D1083" s="1">
        <v>305</v>
      </c>
      <c r="E1083" s="1">
        <v>104</v>
      </c>
      <c r="F1083" s="1">
        <v>5</v>
      </c>
      <c r="G1083" s="15">
        <v>310.33200000000005</v>
      </c>
      <c r="H1083" s="15">
        <v>1551.6600000000003</v>
      </c>
      <c r="I1083" s="15">
        <v>325.84860000000003</v>
      </c>
      <c r="J1083" s="1" t="b">
        <v>0</v>
      </c>
      <c r="K1083" s="9" t="s">
        <v>115</v>
      </c>
      <c r="L1083" s="1">
        <v>2023</v>
      </c>
      <c r="M1083" s="1">
        <v>12</v>
      </c>
      <c r="N1083" s="1" t="s">
        <v>22</v>
      </c>
      <c r="O1083" s="1">
        <v>20</v>
      </c>
      <c r="P1083" t="str">
        <f t="shared" si="17"/>
        <v>evening</v>
      </c>
    </row>
    <row r="1084" spans="1:16" ht="15.75" customHeight="1" x14ac:dyDescent="0.35">
      <c r="A1084" s="1">
        <v>2083</v>
      </c>
      <c r="B1084" s="6">
        <v>45474</v>
      </c>
      <c r="C1084" s="1">
        <v>202</v>
      </c>
      <c r="D1084" s="1">
        <v>301</v>
      </c>
      <c r="E1084" s="1">
        <v>102</v>
      </c>
      <c r="F1084" s="1">
        <v>5</v>
      </c>
      <c r="G1084" s="15">
        <v>190.93800000000002</v>
      </c>
      <c r="H1084" s="15">
        <v>954.69</v>
      </c>
      <c r="I1084" s="15">
        <v>238.67250000000001</v>
      </c>
      <c r="J1084" s="1" t="b">
        <v>1</v>
      </c>
      <c r="K1084" s="9" t="s">
        <v>257</v>
      </c>
      <c r="L1084" s="1">
        <v>2024</v>
      </c>
      <c r="M1084" s="1">
        <v>7</v>
      </c>
      <c r="N1084" s="1" t="s">
        <v>28</v>
      </c>
      <c r="O1084" s="1">
        <v>15</v>
      </c>
      <c r="P1084" t="str">
        <f t="shared" si="17"/>
        <v>afternoon</v>
      </c>
    </row>
    <row r="1085" spans="1:16" ht="15.75" customHeight="1" x14ac:dyDescent="0.35">
      <c r="A1085" s="1">
        <v>2084</v>
      </c>
      <c r="B1085" s="6">
        <v>45416</v>
      </c>
      <c r="C1085" s="1">
        <v>202</v>
      </c>
      <c r="D1085" s="1">
        <v>302</v>
      </c>
      <c r="E1085" s="1">
        <v>101</v>
      </c>
      <c r="F1085" s="1">
        <v>9</v>
      </c>
      <c r="G1085" s="15">
        <v>57.618000000000009</v>
      </c>
      <c r="H1085" s="15">
        <v>518.56200000000013</v>
      </c>
      <c r="I1085" s="15">
        <v>155.56860000000003</v>
      </c>
      <c r="J1085" s="1" t="b">
        <v>1</v>
      </c>
      <c r="K1085" s="9" t="s">
        <v>775</v>
      </c>
      <c r="L1085" s="1">
        <v>2024</v>
      </c>
      <c r="M1085" s="1">
        <v>5</v>
      </c>
      <c r="N1085" s="1" t="s">
        <v>22</v>
      </c>
      <c r="O1085" s="1">
        <v>4</v>
      </c>
      <c r="P1085" t="str">
        <f t="shared" si="17"/>
        <v>morning</v>
      </c>
    </row>
    <row r="1086" spans="1:16" ht="15.75" customHeight="1" x14ac:dyDescent="0.35">
      <c r="A1086" s="1">
        <v>1010</v>
      </c>
      <c r="B1086" s="6">
        <v>45573</v>
      </c>
      <c r="C1086" s="1">
        <v>201</v>
      </c>
      <c r="D1086" s="1">
        <v>304</v>
      </c>
      <c r="E1086" s="1">
        <v>103</v>
      </c>
      <c r="F1086" s="1">
        <v>6</v>
      </c>
      <c r="G1086" s="15">
        <v>216.084</v>
      </c>
      <c r="H1086" s="15">
        <v>1296.5039999999999</v>
      </c>
      <c r="I1086" s="15">
        <v>388.95119999999997</v>
      </c>
      <c r="J1086" s="1" t="b">
        <v>0</v>
      </c>
      <c r="K1086" s="9" t="s">
        <v>30</v>
      </c>
      <c r="L1086" s="1">
        <v>2024</v>
      </c>
      <c r="M1086" s="1">
        <v>10</v>
      </c>
      <c r="N1086" s="1" t="s">
        <v>31</v>
      </c>
      <c r="O1086" s="1">
        <v>13</v>
      </c>
      <c r="P1086" t="str">
        <f t="shared" si="17"/>
        <v>afternoon</v>
      </c>
    </row>
    <row r="1087" spans="1:16" ht="15.75" customHeight="1" x14ac:dyDescent="0.35">
      <c r="A1087" s="1">
        <v>2086</v>
      </c>
      <c r="B1087" s="6">
        <v>45231</v>
      </c>
      <c r="C1087" s="1">
        <v>201</v>
      </c>
      <c r="D1087" s="1">
        <v>304</v>
      </c>
      <c r="E1087" s="1">
        <v>101</v>
      </c>
      <c r="F1087" s="1">
        <v>1</v>
      </c>
      <c r="G1087" s="15">
        <v>422.53200000000004</v>
      </c>
      <c r="H1087" s="15">
        <v>422.53200000000004</v>
      </c>
      <c r="I1087" s="15">
        <v>71.83044000000001</v>
      </c>
      <c r="J1087" s="1" t="b">
        <v>0</v>
      </c>
      <c r="K1087" s="9" t="s">
        <v>100</v>
      </c>
      <c r="L1087" s="1">
        <v>2023</v>
      </c>
      <c r="M1087" s="1">
        <v>11</v>
      </c>
      <c r="N1087" s="1" t="s">
        <v>18</v>
      </c>
      <c r="O1087" s="1">
        <v>7</v>
      </c>
      <c r="P1087" t="str">
        <f t="shared" si="17"/>
        <v>morning</v>
      </c>
    </row>
    <row r="1088" spans="1:16" ht="15.75" customHeight="1" x14ac:dyDescent="0.35">
      <c r="A1088" s="1">
        <v>2087</v>
      </c>
      <c r="B1088" s="6">
        <v>45475</v>
      </c>
      <c r="C1088" s="1">
        <v>203</v>
      </c>
      <c r="D1088" s="1">
        <v>303</v>
      </c>
      <c r="E1088" s="1">
        <v>102</v>
      </c>
      <c r="F1088" s="1">
        <v>5</v>
      </c>
      <c r="G1088" s="15">
        <v>529.32000000000005</v>
      </c>
      <c r="H1088" s="15">
        <v>2646.6000000000004</v>
      </c>
      <c r="I1088" s="15">
        <v>502.8540000000001</v>
      </c>
      <c r="J1088" s="1" t="b">
        <v>0</v>
      </c>
      <c r="K1088" s="9" t="s">
        <v>777</v>
      </c>
      <c r="L1088" s="1">
        <v>2024</v>
      </c>
      <c r="M1088" s="1">
        <v>7</v>
      </c>
      <c r="N1088" s="1" t="s">
        <v>31</v>
      </c>
      <c r="O1088" s="1">
        <v>6</v>
      </c>
      <c r="P1088" t="str">
        <f t="shared" si="17"/>
        <v>morning</v>
      </c>
    </row>
    <row r="1089" spans="1:16" ht="15.75" customHeight="1" x14ac:dyDescent="0.35">
      <c r="A1089" s="1">
        <v>2088</v>
      </c>
      <c r="B1089" s="6">
        <v>45484</v>
      </c>
      <c r="C1089" s="1">
        <v>203</v>
      </c>
      <c r="D1089" s="1">
        <v>301</v>
      </c>
      <c r="E1089" s="1">
        <v>104</v>
      </c>
      <c r="F1089" s="1">
        <v>9</v>
      </c>
      <c r="G1089" s="15">
        <v>518.47400000000005</v>
      </c>
      <c r="H1089" s="15">
        <v>4666.2660000000005</v>
      </c>
      <c r="I1089" s="15">
        <v>979.91586000000007</v>
      </c>
      <c r="J1089" s="1" t="b">
        <v>0</v>
      </c>
      <c r="K1089" s="9" t="s">
        <v>253</v>
      </c>
      <c r="L1089" s="1">
        <v>2024</v>
      </c>
      <c r="M1089" s="1">
        <v>7</v>
      </c>
      <c r="N1089" s="1" t="s">
        <v>16</v>
      </c>
      <c r="O1089" s="1">
        <v>2</v>
      </c>
      <c r="P1089" t="str">
        <f t="shared" si="17"/>
        <v>morning</v>
      </c>
    </row>
    <row r="1090" spans="1:16" ht="15.75" customHeight="1" x14ac:dyDescent="0.35">
      <c r="A1090" s="1">
        <v>2089</v>
      </c>
      <c r="B1090" s="6">
        <v>44889</v>
      </c>
      <c r="C1090" s="1">
        <v>201</v>
      </c>
      <c r="D1090" s="1">
        <v>302</v>
      </c>
      <c r="E1090" s="1">
        <v>104</v>
      </c>
      <c r="F1090" s="1">
        <v>8</v>
      </c>
      <c r="G1090" s="15">
        <v>449.37200000000001</v>
      </c>
      <c r="H1090" s="15">
        <v>3594.9760000000001</v>
      </c>
      <c r="I1090" s="15">
        <v>898.74400000000003</v>
      </c>
      <c r="J1090" s="1" t="b">
        <v>0</v>
      </c>
      <c r="K1090" s="9" t="s">
        <v>52</v>
      </c>
      <c r="L1090" s="1">
        <v>2022</v>
      </c>
      <c r="M1090" s="1">
        <v>11</v>
      </c>
      <c r="N1090" s="1" t="s">
        <v>16</v>
      </c>
      <c r="O1090" s="1">
        <v>22</v>
      </c>
      <c r="P1090" t="str">
        <f t="shared" si="17"/>
        <v>night</v>
      </c>
    </row>
    <row r="1091" spans="1:16" ht="15.75" customHeight="1" x14ac:dyDescent="0.35">
      <c r="A1091" s="1">
        <v>2090</v>
      </c>
      <c r="B1091" s="6">
        <v>45319</v>
      </c>
      <c r="C1091" s="1">
        <v>204</v>
      </c>
      <c r="D1091" s="1">
        <v>305</v>
      </c>
      <c r="E1091" s="1">
        <v>101</v>
      </c>
      <c r="F1091" s="1">
        <v>9</v>
      </c>
      <c r="G1091" s="15">
        <v>290.81800000000004</v>
      </c>
      <c r="H1091" s="15">
        <v>2617.3620000000005</v>
      </c>
      <c r="I1091" s="15">
        <v>785.20860000000016</v>
      </c>
      <c r="J1091" s="1" t="b">
        <v>0</v>
      </c>
      <c r="K1091" s="9" t="s">
        <v>354</v>
      </c>
      <c r="L1091" s="1">
        <v>2024</v>
      </c>
      <c r="M1091" s="1">
        <v>1</v>
      </c>
      <c r="N1091" s="1" t="s">
        <v>20</v>
      </c>
      <c r="O1091" s="1">
        <v>1</v>
      </c>
      <c r="P1091" t="str">
        <f t="shared" si="17"/>
        <v>morning</v>
      </c>
    </row>
    <row r="1092" spans="1:16" ht="15.75" customHeight="1" x14ac:dyDescent="0.35">
      <c r="A1092" s="1">
        <v>2091</v>
      </c>
      <c r="B1092" s="6">
        <v>45532</v>
      </c>
      <c r="C1092" s="1">
        <v>201</v>
      </c>
      <c r="D1092" s="1">
        <v>305</v>
      </c>
      <c r="E1092" s="1">
        <v>104</v>
      </c>
      <c r="F1092" s="1">
        <v>3</v>
      </c>
      <c r="G1092" s="15">
        <v>143.26400000000001</v>
      </c>
      <c r="H1092" s="15">
        <v>429.79200000000003</v>
      </c>
      <c r="I1092" s="15">
        <v>64.468800000000002</v>
      </c>
      <c r="J1092" s="1" t="b">
        <v>0</v>
      </c>
      <c r="K1092" s="9" t="s">
        <v>757</v>
      </c>
      <c r="L1092" s="1">
        <v>2024</v>
      </c>
      <c r="M1092" s="1">
        <v>8</v>
      </c>
      <c r="N1092" s="1" t="s">
        <v>18</v>
      </c>
      <c r="O1092" s="1">
        <v>4</v>
      </c>
      <c r="P1092" t="str">
        <f t="shared" si="17"/>
        <v>morning</v>
      </c>
    </row>
    <row r="1093" spans="1:16" ht="15.75" customHeight="1" x14ac:dyDescent="0.35">
      <c r="A1093" s="1">
        <v>2092</v>
      </c>
      <c r="B1093" s="6">
        <v>45359</v>
      </c>
      <c r="C1093" s="1">
        <v>205</v>
      </c>
      <c r="D1093" s="1">
        <v>303</v>
      </c>
      <c r="E1093" s="1">
        <v>103</v>
      </c>
      <c r="F1093" s="1">
        <v>5</v>
      </c>
      <c r="G1093" s="15">
        <v>185.768</v>
      </c>
      <c r="H1093" s="15">
        <v>928.84</v>
      </c>
      <c r="I1093" s="15">
        <v>157.90280000000001</v>
      </c>
      <c r="J1093" s="1" t="b">
        <v>1</v>
      </c>
      <c r="K1093" s="9" t="s">
        <v>778</v>
      </c>
      <c r="L1093" s="1">
        <v>2024</v>
      </c>
      <c r="M1093" s="1">
        <v>3</v>
      </c>
      <c r="N1093" s="1" t="s">
        <v>26</v>
      </c>
      <c r="O1093" s="1">
        <v>6</v>
      </c>
      <c r="P1093" t="str">
        <f t="shared" si="17"/>
        <v>morning</v>
      </c>
    </row>
    <row r="1094" spans="1:16" ht="15.75" customHeight="1" x14ac:dyDescent="0.35">
      <c r="A1094" s="1">
        <v>2093</v>
      </c>
      <c r="B1094" s="6">
        <v>45365</v>
      </c>
      <c r="C1094" s="1">
        <v>202</v>
      </c>
      <c r="D1094" s="1">
        <v>305</v>
      </c>
      <c r="E1094" s="1">
        <v>103</v>
      </c>
      <c r="F1094" s="1">
        <v>2</v>
      </c>
      <c r="G1094" s="15">
        <v>419.87</v>
      </c>
      <c r="H1094" s="15">
        <v>839.74</v>
      </c>
      <c r="I1094" s="15">
        <v>159.5506</v>
      </c>
      <c r="J1094" s="1" t="b">
        <v>1</v>
      </c>
      <c r="K1094" s="9" t="s">
        <v>779</v>
      </c>
      <c r="L1094" s="1">
        <v>2024</v>
      </c>
      <c r="M1094" s="1">
        <v>3</v>
      </c>
      <c r="N1094" s="1" t="s">
        <v>16</v>
      </c>
      <c r="O1094" s="1">
        <v>11</v>
      </c>
      <c r="P1094" t="str">
        <f t="shared" si="17"/>
        <v>morning</v>
      </c>
    </row>
    <row r="1095" spans="1:16" ht="15.75" customHeight="1" x14ac:dyDescent="0.35">
      <c r="A1095" s="1">
        <v>2094</v>
      </c>
      <c r="B1095" s="6">
        <v>44988</v>
      </c>
      <c r="C1095" s="1">
        <v>205</v>
      </c>
      <c r="D1095" s="1">
        <v>301</v>
      </c>
      <c r="E1095" s="1">
        <v>103</v>
      </c>
      <c r="F1095" s="1">
        <v>4</v>
      </c>
      <c r="G1095" s="15">
        <v>166.14400000000001</v>
      </c>
      <c r="H1095" s="15">
        <v>664.57600000000002</v>
      </c>
      <c r="I1095" s="15">
        <v>139.56095999999999</v>
      </c>
      <c r="J1095" s="1" t="b">
        <v>1</v>
      </c>
      <c r="K1095" s="9" t="s">
        <v>175</v>
      </c>
      <c r="L1095" s="1">
        <v>2023</v>
      </c>
      <c r="M1095" s="1">
        <v>3</v>
      </c>
      <c r="N1095" s="1" t="s">
        <v>26</v>
      </c>
      <c r="O1095" s="1">
        <v>7</v>
      </c>
      <c r="P1095" t="str">
        <f t="shared" si="17"/>
        <v>morning</v>
      </c>
    </row>
    <row r="1096" spans="1:16" ht="15.75" customHeight="1" x14ac:dyDescent="0.35">
      <c r="A1096" s="1">
        <v>2095</v>
      </c>
      <c r="B1096" s="6">
        <v>45324</v>
      </c>
      <c r="C1096" s="1">
        <v>204</v>
      </c>
      <c r="D1096" s="1">
        <v>302</v>
      </c>
      <c r="E1096" s="1">
        <v>101</v>
      </c>
      <c r="F1096" s="1">
        <v>1</v>
      </c>
      <c r="G1096" s="15">
        <v>313.03800000000001</v>
      </c>
      <c r="H1096" s="15">
        <v>313.03800000000001</v>
      </c>
      <c r="I1096" s="15">
        <v>78.259500000000003</v>
      </c>
      <c r="J1096" s="1" t="b">
        <v>0</v>
      </c>
      <c r="K1096" s="9" t="s">
        <v>780</v>
      </c>
      <c r="L1096" s="1">
        <v>2024</v>
      </c>
      <c r="M1096" s="1">
        <v>2</v>
      </c>
      <c r="N1096" s="1" t="s">
        <v>26</v>
      </c>
      <c r="O1096" s="1">
        <v>6</v>
      </c>
      <c r="P1096" t="str">
        <f t="shared" si="17"/>
        <v>morning</v>
      </c>
    </row>
    <row r="1097" spans="1:16" ht="15.75" customHeight="1" x14ac:dyDescent="0.35">
      <c r="A1097" s="1">
        <v>2096</v>
      </c>
      <c r="B1097" s="6">
        <v>44884</v>
      </c>
      <c r="C1097" s="1">
        <v>203</v>
      </c>
      <c r="D1097" s="1">
        <v>304</v>
      </c>
      <c r="E1097" s="1">
        <v>104</v>
      </c>
      <c r="F1097" s="1">
        <v>9</v>
      </c>
      <c r="G1097" s="15">
        <v>283.58000000000004</v>
      </c>
      <c r="H1097" s="15">
        <v>2552.2200000000003</v>
      </c>
      <c r="I1097" s="15">
        <v>765.66600000000005</v>
      </c>
      <c r="J1097" s="1" t="b">
        <v>0</v>
      </c>
      <c r="K1097" s="9" t="s">
        <v>724</v>
      </c>
      <c r="L1097" s="1">
        <v>2022</v>
      </c>
      <c r="M1097" s="1">
        <v>11</v>
      </c>
      <c r="N1097" s="1" t="s">
        <v>22</v>
      </c>
      <c r="O1097" s="1">
        <v>3</v>
      </c>
      <c r="P1097" t="str">
        <f t="shared" si="17"/>
        <v>morning</v>
      </c>
    </row>
    <row r="1098" spans="1:16" ht="15.75" customHeight="1" x14ac:dyDescent="0.35">
      <c r="A1098" s="1">
        <v>2097</v>
      </c>
      <c r="B1098" s="6">
        <v>45511</v>
      </c>
      <c r="C1098" s="1">
        <v>203</v>
      </c>
      <c r="D1098" s="1">
        <v>305</v>
      </c>
      <c r="E1098" s="1">
        <v>102</v>
      </c>
      <c r="F1098" s="1">
        <v>9</v>
      </c>
      <c r="G1098" s="15">
        <v>431.42</v>
      </c>
      <c r="H1098" s="15">
        <v>3882.78</v>
      </c>
      <c r="I1098" s="15">
        <v>582.41700000000003</v>
      </c>
      <c r="J1098" s="1" t="b">
        <v>0</v>
      </c>
      <c r="K1098" s="9" t="s">
        <v>781</v>
      </c>
      <c r="L1098" s="1">
        <v>2024</v>
      </c>
      <c r="M1098" s="1">
        <v>8</v>
      </c>
      <c r="N1098" s="1" t="s">
        <v>18</v>
      </c>
      <c r="O1098" s="1">
        <v>11</v>
      </c>
      <c r="P1098" t="str">
        <f t="shared" si="17"/>
        <v>morning</v>
      </c>
    </row>
    <row r="1099" spans="1:16" ht="15.75" customHeight="1" x14ac:dyDescent="0.35">
      <c r="A1099" s="1">
        <v>2098</v>
      </c>
      <c r="B1099" s="6">
        <v>45358</v>
      </c>
      <c r="C1099" s="1">
        <v>202</v>
      </c>
      <c r="D1099" s="1">
        <v>305</v>
      </c>
      <c r="E1099" s="1">
        <v>105</v>
      </c>
      <c r="F1099" s="1">
        <v>2</v>
      </c>
      <c r="G1099" s="15">
        <v>360.66800000000001</v>
      </c>
      <c r="H1099" s="15">
        <v>721.33600000000001</v>
      </c>
      <c r="I1099" s="15">
        <v>122.62712000000001</v>
      </c>
      <c r="J1099" s="1" t="b">
        <v>1</v>
      </c>
      <c r="K1099" s="9" t="s">
        <v>782</v>
      </c>
      <c r="L1099" s="1">
        <v>2024</v>
      </c>
      <c r="M1099" s="1">
        <v>3</v>
      </c>
      <c r="N1099" s="1" t="s">
        <v>16</v>
      </c>
      <c r="O1099" s="1">
        <v>11</v>
      </c>
      <c r="P1099" t="str">
        <f t="shared" ref="P1099:P1162" si="18">IF(O1099 &lt; 12, "morning", IF(O1099 &lt; 18, "afternoon", IF(O1099 &lt; 21, "evening", "night")))</f>
        <v>morning</v>
      </c>
    </row>
    <row r="1100" spans="1:16" ht="15.75" customHeight="1" x14ac:dyDescent="0.35">
      <c r="A1100" s="1">
        <v>2202</v>
      </c>
      <c r="B1100" s="6">
        <v>45576</v>
      </c>
      <c r="C1100" s="1">
        <v>204</v>
      </c>
      <c r="D1100" s="1">
        <v>302</v>
      </c>
      <c r="E1100" s="1">
        <v>105</v>
      </c>
      <c r="F1100" s="1">
        <v>6</v>
      </c>
      <c r="G1100" s="15">
        <v>296.47199999999998</v>
      </c>
      <c r="H1100" s="15">
        <v>1778.8319999999999</v>
      </c>
      <c r="I1100" s="15">
        <v>373.55471999999997</v>
      </c>
      <c r="J1100" s="1" t="b">
        <v>0</v>
      </c>
      <c r="K1100" s="9" t="s">
        <v>563</v>
      </c>
      <c r="L1100" s="1">
        <v>2024</v>
      </c>
      <c r="M1100" s="1">
        <v>10</v>
      </c>
      <c r="N1100" s="1" t="s">
        <v>26</v>
      </c>
      <c r="O1100" s="1">
        <v>20</v>
      </c>
      <c r="P1100" t="str">
        <f t="shared" si="18"/>
        <v>evening</v>
      </c>
    </row>
    <row r="1101" spans="1:16" ht="15.75" customHeight="1" x14ac:dyDescent="0.35">
      <c r="A1101" s="1">
        <v>2100</v>
      </c>
      <c r="B1101" s="6">
        <v>44992</v>
      </c>
      <c r="C1101" s="1">
        <v>205</v>
      </c>
      <c r="D1101" s="1">
        <v>302</v>
      </c>
      <c r="E1101" s="1">
        <v>103</v>
      </c>
      <c r="F1101" s="1">
        <v>2</v>
      </c>
      <c r="G1101" s="15">
        <v>445.52199999999999</v>
      </c>
      <c r="H1101" s="15">
        <v>891.04399999999998</v>
      </c>
      <c r="I1101" s="15">
        <v>187.11923999999999</v>
      </c>
      <c r="J1101" s="1" t="b">
        <v>1</v>
      </c>
      <c r="K1101" s="9" t="s">
        <v>783</v>
      </c>
      <c r="L1101" s="1">
        <v>2023</v>
      </c>
      <c r="M1101" s="1">
        <v>3</v>
      </c>
      <c r="N1101" s="1" t="s">
        <v>31</v>
      </c>
      <c r="O1101" s="1">
        <v>11</v>
      </c>
      <c r="P1101" t="str">
        <f t="shared" si="18"/>
        <v>morning</v>
      </c>
    </row>
    <row r="1102" spans="1:16" ht="15.75" customHeight="1" x14ac:dyDescent="0.35">
      <c r="A1102" s="1">
        <v>2101</v>
      </c>
      <c r="B1102" s="6">
        <v>44942</v>
      </c>
      <c r="C1102" s="1">
        <v>205</v>
      </c>
      <c r="D1102" s="1">
        <v>303</v>
      </c>
      <c r="E1102" s="1">
        <v>102</v>
      </c>
      <c r="F1102" s="1">
        <v>1</v>
      </c>
      <c r="G1102" s="15">
        <v>65.89</v>
      </c>
      <c r="H1102" s="15">
        <v>65.89</v>
      </c>
      <c r="I1102" s="15">
        <v>16.4725</v>
      </c>
      <c r="J1102" s="1" t="b">
        <v>0</v>
      </c>
      <c r="K1102" s="9" t="s">
        <v>784</v>
      </c>
      <c r="L1102" s="1">
        <v>2023</v>
      </c>
      <c r="M1102" s="1">
        <v>1</v>
      </c>
      <c r="N1102" s="1" t="s">
        <v>28</v>
      </c>
      <c r="O1102" s="1">
        <v>7</v>
      </c>
      <c r="P1102" t="str">
        <f t="shared" si="18"/>
        <v>morning</v>
      </c>
    </row>
    <row r="1103" spans="1:16" ht="15.75" customHeight="1" x14ac:dyDescent="0.35">
      <c r="A1103" s="1">
        <v>2102</v>
      </c>
      <c r="B1103" s="6">
        <v>44911</v>
      </c>
      <c r="C1103" s="1">
        <v>201</v>
      </c>
      <c r="D1103" s="1">
        <v>303</v>
      </c>
      <c r="E1103" s="1">
        <v>105</v>
      </c>
      <c r="F1103" s="1">
        <v>5</v>
      </c>
      <c r="G1103" s="15">
        <v>412.36800000000005</v>
      </c>
      <c r="H1103" s="15">
        <v>2061.84</v>
      </c>
      <c r="I1103" s="15">
        <v>618.55200000000002</v>
      </c>
      <c r="J1103" s="1" t="b">
        <v>0</v>
      </c>
      <c r="K1103" s="9" t="s">
        <v>785</v>
      </c>
      <c r="L1103" s="1">
        <v>2022</v>
      </c>
      <c r="M1103" s="1">
        <v>12</v>
      </c>
      <c r="N1103" s="1" t="s">
        <v>26</v>
      </c>
      <c r="O1103" s="1">
        <v>9</v>
      </c>
      <c r="P1103" t="str">
        <f t="shared" si="18"/>
        <v>morning</v>
      </c>
    </row>
    <row r="1104" spans="1:16" ht="15.75" customHeight="1" x14ac:dyDescent="0.35">
      <c r="A1104" s="1">
        <v>2103</v>
      </c>
      <c r="B1104" s="6">
        <v>45416</v>
      </c>
      <c r="C1104" s="1">
        <v>201</v>
      </c>
      <c r="D1104" s="1">
        <v>305</v>
      </c>
      <c r="E1104" s="1">
        <v>105</v>
      </c>
      <c r="F1104" s="1">
        <v>3</v>
      </c>
      <c r="G1104" s="15">
        <v>74.36</v>
      </c>
      <c r="H1104" s="15">
        <v>223.07999999999998</v>
      </c>
      <c r="I1104" s="15">
        <v>33.461999999999996</v>
      </c>
      <c r="J1104" s="1" t="b">
        <v>0</v>
      </c>
      <c r="K1104" s="9" t="s">
        <v>544</v>
      </c>
      <c r="L1104" s="1">
        <v>2024</v>
      </c>
      <c r="M1104" s="1">
        <v>5</v>
      </c>
      <c r="N1104" s="1" t="s">
        <v>22</v>
      </c>
      <c r="O1104" s="1">
        <v>12</v>
      </c>
      <c r="P1104" t="str">
        <f t="shared" si="18"/>
        <v>afternoon</v>
      </c>
    </row>
    <row r="1105" spans="1:16" ht="15.75" customHeight="1" x14ac:dyDescent="0.35">
      <c r="A1105" s="1">
        <v>2104</v>
      </c>
      <c r="B1105" s="6">
        <v>45218</v>
      </c>
      <c r="C1105" s="1">
        <v>201</v>
      </c>
      <c r="D1105" s="1">
        <v>303</v>
      </c>
      <c r="E1105" s="1">
        <v>105</v>
      </c>
      <c r="F1105" s="1">
        <v>7</v>
      </c>
      <c r="G1105" s="15">
        <v>208.47200000000004</v>
      </c>
      <c r="H1105" s="15">
        <v>1459.3040000000003</v>
      </c>
      <c r="I1105" s="15">
        <v>248.08168000000006</v>
      </c>
      <c r="J1105" s="1" t="b">
        <v>0</v>
      </c>
      <c r="K1105" s="9" t="s">
        <v>786</v>
      </c>
      <c r="L1105" s="1">
        <v>2023</v>
      </c>
      <c r="M1105" s="1">
        <v>10</v>
      </c>
      <c r="N1105" s="1" t="s">
        <v>16</v>
      </c>
      <c r="O1105" s="1">
        <v>19</v>
      </c>
      <c r="P1105" t="str">
        <f t="shared" si="18"/>
        <v>evening</v>
      </c>
    </row>
    <row r="1106" spans="1:16" ht="15.75" customHeight="1" x14ac:dyDescent="0.35">
      <c r="A1106" s="1">
        <v>2105</v>
      </c>
      <c r="B1106" s="6">
        <v>44865</v>
      </c>
      <c r="C1106" s="1">
        <v>204</v>
      </c>
      <c r="D1106" s="1">
        <v>301</v>
      </c>
      <c r="E1106" s="1">
        <v>104</v>
      </c>
      <c r="F1106" s="1">
        <v>1</v>
      </c>
      <c r="G1106" s="15">
        <v>389.86200000000002</v>
      </c>
      <c r="H1106" s="15">
        <v>389.86200000000002</v>
      </c>
      <c r="I1106" s="15">
        <v>74.073779999999999</v>
      </c>
      <c r="J1106" s="1" t="b">
        <v>0</v>
      </c>
      <c r="K1106" s="9" t="s">
        <v>666</v>
      </c>
      <c r="L1106" s="1">
        <v>2022</v>
      </c>
      <c r="M1106" s="1">
        <v>10</v>
      </c>
      <c r="N1106" s="1" t="s">
        <v>28</v>
      </c>
      <c r="O1106" s="1">
        <v>19</v>
      </c>
      <c r="P1106" t="str">
        <f t="shared" si="18"/>
        <v>evening</v>
      </c>
    </row>
    <row r="1107" spans="1:16" ht="15.75" customHeight="1" x14ac:dyDescent="0.35">
      <c r="A1107" s="1">
        <v>2106</v>
      </c>
      <c r="B1107" s="6">
        <v>45113</v>
      </c>
      <c r="C1107" s="1">
        <v>203</v>
      </c>
      <c r="D1107" s="1">
        <v>305</v>
      </c>
      <c r="E1107" s="1">
        <v>104</v>
      </c>
      <c r="F1107" s="1">
        <v>3</v>
      </c>
      <c r="G1107" s="15">
        <v>528.55000000000007</v>
      </c>
      <c r="H1107" s="15">
        <v>1585.65</v>
      </c>
      <c r="I1107" s="15">
        <v>332.98650000000004</v>
      </c>
      <c r="J1107" s="1" t="b">
        <v>0</v>
      </c>
      <c r="K1107" s="9" t="s">
        <v>787</v>
      </c>
      <c r="L1107" s="1">
        <v>2023</v>
      </c>
      <c r="M1107" s="1">
        <v>7</v>
      </c>
      <c r="N1107" s="1" t="s">
        <v>16</v>
      </c>
      <c r="O1107" s="1">
        <v>13</v>
      </c>
      <c r="P1107" t="str">
        <f t="shared" si="18"/>
        <v>afternoon</v>
      </c>
    </row>
    <row r="1108" spans="1:16" ht="15.75" customHeight="1" x14ac:dyDescent="0.35">
      <c r="A1108" s="1">
        <v>2107</v>
      </c>
      <c r="B1108" s="6">
        <v>45390</v>
      </c>
      <c r="C1108" s="1">
        <v>203</v>
      </c>
      <c r="D1108" s="1">
        <v>305</v>
      </c>
      <c r="E1108" s="1">
        <v>103</v>
      </c>
      <c r="F1108" s="1">
        <v>1</v>
      </c>
      <c r="G1108" s="15">
        <v>506.572</v>
      </c>
      <c r="H1108" s="15">
        <v>506.572</v>
      </c>
      <c r="I1108" s="15">
        <v>126.643</v>
      </c>
      <c r="J1108" s="1" t="b">
        <v>1</v>
      </c>
      <c r="K1108" s="9" t="s">
        <v>696</v>
      </c>
      <c r="L1108" s="1">
        <v>2024</v>
      </c>
      <c r="M1108" s="1">
        <v>4</v>
      </c>
      <c r="N1108" s="1" t="s">
        <v>28</v>
      </c>
      <c r="O1108" s="1">
        <v>0</v>
      </c>
      <c r="P1108" t="str">
        <f t="shared" si="18"/>
        <v>morning</v>
      </c>
    </row>
    <row r="1109" spans="1:16" ht="15.75" customHeight="1" x14ac:dyDescent="0.35">
      <c r="A1109" s="1">
        <v>2108</v>
      </c>
      <c r="B1109" s="6">
        <v>44990</v>
      </c>
      <c r="C1109" s="1">
        <v>205</v>
      </c>
      <c r="D1109" s="1">
        <v>301</v>
      </c>
      <c r="E1109" s="1">
        <v>102</v>
      </c>
      <c r="F1109" s="1">
        <v>3</v>
      </c>
      <c r="G1109" s="15">
        <v>535.72199999999998</v>
      </c>
      <c r="H1109" s="15">
        <v>1607.1659999999999</v>
      </c>
      <c r="I1109" s="15">
        <v>482.14979999999997</v>
      </c>
      <c r="J1109" s="1" t="b">
        <v>1</v>
      </c>
      <c r="K1109" s="9" t="s">
        <v>788</v>
      </c>
      <c r="L1109" s="1">
        <v>2023</v>
      </c>
      <c r="M1109" s="1">
        <v>3</v>
      </c>
      <c r="N1109" s="1" t="s">
        <v>20</v>
      </c>
      <c r="O1109" s="1">
        <v>6</v>
      </c>
      <c r="P1109" t="str">
        <f t="shared" si="18"/>
        <v>morning</v>
      </c>
    </row>
    <row r="1110" spans="1:16" ht="15.75" customHeight="1" x14ac:dyDescent="0.35">
      <c r="A1110" s="1">
        <v>2109</v>
      </c>
      <c r="B1110" s="6">
        <v>45071</v>
      </c>
      <c r="C1110" s="1">
        <v>203</v>
      </c>
      <c r="D1110" s="1">
        <v>305</v>
      </c>
      <c r="E1110" s="1">
        <v>103</v>
      </c>
      <c r="F1110" s="1">
        <v>7</v>
      </c>
      <c r="G1110" s="15">
        <v>210.54000000000002</v>
      </c>
      <c r="H1110" s="15">
        <v>1473.7800000000002</v>
      </c>
      <c r="I1110" s="15">
        <v>221.06700000000004</v>
      </c>
      <c r="J1110" s="1" t="b">
        <v>0</v>
      </c>
      <c r="K1110" s="9" t="s">
        <v>673</v>
      </c>
      <c r="L1110" s="1">
        <v>2023</v>
      </c>
      <c r="M1110" s="1">
        <v>5</v>
      </c>
      <c r="N1110" s="1" t="s">
        <v>16</v>
      </c>
      <c r="O1110" s="1">
        <v>2</v>
      </c>
      <c r="P1110" t="str">
        <f t="shared" si="18"/>
        <v>morning</v>
      </c>
    </row>
    <row r="1111" spans="1:16" ht="15.75" customHeight="1" x14ac:dyDescent="0.35">
      <c r="A1111" s="1">
        <v>2110</v>
      </c>
      <c r="B1111" s="6">
        <v>45420</v>
      </c>
      <c r="C1111" s="1">
        <v>205</v>
      </c>
      <c r="D1111" s="1">
        <v>305</v>
      </c>
      <c r="E1111" s="1">
        <v>101</v>
      </c>
      <c r="F1111" s="1">
        <v>5</v>
      </c>
      <c r="G1111" s="15">
        <v>126.32400000000001</v>
      </c>
      <c r="H1111" s="15">
        <v>631.62000000000012</v>
      </c>
      <c r="I1111" s="15">
        <v>107.37540000000003</v>
      </c>
      <c r="J1111" s="1" t="b">
        <v>0</v>
      </c>
      <c r="K1111" s="9" t="s">
        <v>789</v>
      </c>
      <c r="L1111" s="1">
        <v>2024</v>
      </c>
      <c r="M1111" s="1">
        <v>5</v>
      </c>
      <c r="N1111" s="1" t="s">
        <v>18</v>
      </c>
      <c r="O1111" s="1">
        <v>18</v>
      </c>
      <c r="P1111" t="str">
        <f t="shared" si="18"/>
        <v>evening</v>
      </c>
    </row>
    <row r="1112" spans="1:16" ht="15.75" customHeight="1" x14ac:dyDescent="0.35">
      <c r="A1112" s="1">
        <v>2111</v>
      </c>
      <c r="B1112" s="6">
        <v>45180</v>
      </c>
      <c r="C1112" s="1">
        <v>201</v>
      </c>
      <c r="D1112" s="1">
        <v>302</v>
      </c>
      <c r="E1112" s="1">
        <v>105</v>
      </c>
      <c r="F1112" s="1">
        <v>1</v>
      </c>
      <c r="G1112" s="15">
        <v>220.46200000000002</v>
      </c>
      <c r="H1112" s="15">
        <v>220.46200000000002</v>
      </c>
      <c r="I1112" s="15">
        <v>41.887780000000006</v>
      </c>
      <c r="J1112" s="1" t="b">
        <v>0</v>
      </c>
      <c r="K1112" s="9" t="s">
        <v>116</v>
      </c>
      <c r="L1112" s="1">
        <v>2023</v>
      </c>
      <c r="M1112" s="1">
        <v>9</v>
      </c>
      <c r="N1112" s="1" t="s">
        <v>28</v>
      </c>
      <c r="O1112" s="1">
        <v>1</v>
      </c>
      <c r="P1112" t="str">
        <f t="shared" si="18"/>
        <v>morning</v>
      </c>
    </row>
    <row r="1113" spans="1:16" ht="15.75" customHeight="1" x14ac:dyDescent="0.35">
      <c r="A1113" s="1">
        <v>2112</v>
      </c>
      <c r="B1113" s="6">
        <v>45165</v>
      </c>
      <c r="C1113" s="1">
        <v>202</v>
      </c>
      <c r="D1113" s="1">
        <v>304</v>
      </c>
      <c r="E1113" s="1">
        <v>103</v>
      </c>
      <c r="F1113" s="1">
        <v>2</v>
      </c>
      <c r="G1113" s="15">
        <v>156.244</v>
      </c>
      <c r="H1113" s="15">
        <v>312.488</v>
      </c>
      <c r="I1113" s="15">
        <v>65.622479999999996</v>
      </c>
      <c r="J1113" s="1" t="b">
        <v>0</v>
      </c>
      <c r="K1113" s="9" t="s">
        <v>790</v>
      </c>
      <c r="L1113" s="1">
        <v>2023</v>
      </c>
      <c r="M1113" s="1">
        <v>8</v>
      </c>
      <c r="N1113" s="1" t="s">
        <v>20</v>
      </c>
      <c r="O1113" s="1">
        <v>22</v>
      </c>
      <c r="P1113" t="str">
        <f t="shared" si="18"/>
        <v>night</v>
      </c>
    </row>
    <row r="1114" spans="1:16" ht="15.75" customHeight="1" x14ac:dyDescent="0.35">
      <c r="A1114" s="1">
        <v>2113</v>
      </c>
      <c r="B1114" s="6">
        <v>45117</v>
      </c>
      <c r="C1114" s="1">
        <v>202</v>
      </c>
      <c r="D1114" s="1">
        <v>302</v>
      </c>
      <c r="E1114" s="1">
        <v>104</v>
      </c>
      <c r="F1114" s="1">
        <v>2</v>
      </c>
      <c r="G1114" s="15">
        <v>57.508000000000003</v>
      </c>
      <c r="H1114" s="15">
        <v>115.01600000000001</v>
      </c>
      <c r="I1114" s="15">
        <v>28.754000000000001</v>
      </c>
      <c r="J1114" s="1" t="b">
        <v>0</v>
      </c>
      <c r="K1114" s="9" t="s">
        <v>633</v>
      </c>
      <c r="L1114" s="1">
        <v>2023</v>
      </c>
      <c r="M1114" s="1">
        <v>7</v>
      </c>
      <c r="N1114" s="1" t="s">
        <v>28</v>
      </c>
      <c r="O1114" s="1">
        <v>22</v>
      </c>
      <c r="P1114" t="str">
        <f t="shared" si="18"/>
        <v>night</v>
      </c>
    </row>
    <row r="1115" spans="1:16" ht="15.75" customHeight="1" x14ac:dyDescent="0.35">
      <c r="A1115" s="1">
        <v>2114</v>
      </c>
      <c r="B1115" s="6">
        <v>45214</v>
      </c>
      <c r="C1115" s="1">
        <v>203</v>
      </c>
      <c r="D1115" s="1">
        <v>304</v>
      </c>
      <c r="E1115" s="1">
        <v>102</v>
      </c>
      <c r="F1115" s="1">
        <v>6</v>
      </c>
      <c r="G1115" s="15">
        <v>108.614</v>
      </c>
      <c r="H1115" s="15">
        <v>651.68399999999997</v>
      </c>
      <c r="I1115" s="15">
        <v>195.50519999999997</v>
      </c>
      <c r="J1115" s="1" t="b">
        <v>0</v>
      </c>
      <c r="K1115" s="9" t="s">
        <v>258</v>
      </c>
      <c r="L1115" s="1">
        <v>2023</v>
      </c>
      <c r="M1115" s="1">
        <v>10</v>
      </c>
      <c r="N1115" s="1" t="s">
        <v>20</v>
      </c>
      <c r="O1115" s="1">
        <v>23</v>
      </c>
      <c r="P1115" t="str">
        <f t="shared" si="18"/>
        <v>night</v>
      </c>
    </row>
    <row r="1116" spans="1:16" ht="15.75" customHeight="1" x14ac:dyDescent="0.35">
      <c r="A1116" s="1">
        <v>2115</v>
      </c>
      <c r="B1116" s="6">
        <v>45197</v>
      </c>
      <c r="C1116" s="1">
        <v>204</v>
      </c>
      <c r="D1116" s="1">
        <v>305</v>
      </c>
      <c r="E1116" s="1">
        <v>105</v>
      </c>
      <c r="F1116" s="1">
        <v>6</v>
      </c>
      <c r="G1116" s="15">
        <v>272.82200000000006</v>
      </c>
      <c r="H1116" s="15">
        <v>1636.9320000000002</v>
      </c>
      <c r="I1116" s="15">
        <v>245.53980000000001</v>
      </c>
      <c r="J1116" s="1" t="b">
        <v>0</v>
      </c>
      <c r="K1116" s="9" t="s">
        <v>406</v>
      </c>
      <c r="L1116" s="1">
        <v>2023</v>
      </c>
      <c r="M1116" s="1">
        <v>9</v>
      </c>
      <c r="N1116" s="1" t="s">
        <v>16</v>
      </c>
      <c r="O1116" s="1">
        <v>12</v>
      </c>
      <c r="P1116" t="str">
        <f t="shared" si="18"/>
        <v>afternoon</v>
      </c>
    </row>
    <row r="1117" spans="1:16" ht="15.75" customHeight="1" x14ac:dyDescent="0.35">
      <c r="A1117" s="1">
        <v>2116</v>
      </c>
      <c r="B1117" s="6">
        <v>45234</v>
      </c>
      <c r="C1117" s="1">
        <v>204</v>
      </c>
      <c r="D1117" s="1">
        <v>303</v>
      </c>
      <c r="E1117" s="1">
        <v>105</v>
      </c>
      <c r="F1117" s="1">
        <v>1</v>
      </c>
      <c r="G1117" s="15">
        <v>163.54800000000003</v>
      </c>
      <c r="H1117" s="15">
        <v>163.54800000000003</v>
      </c>
      <c r="I1117" s="15">
        <v>27.803160000000005</v>
      </c>
      <c r="J1117" s="1" t="b">
        <v>1</v>
      </c>
      <c r="K1117" s="9" t="s">
        <v>696</v>
      </c>
      <c r="L1117" s="1">
        <v>2023</v>
      </c>
      <c r="M1117" s="1">
        <v>11</v>
      </c>
      <c r="N1117" s="1" t="s">
        <v>22</v>
      </c>
      <c r="O1117" s="1">
        <v>0</v>
      </c>
      <c r="P1117" t="str">
        <f t="shared" si="18"/>
        <v>morning</v>
      </c>
    </row>
    <row r="1118" spans="1:16" ht="15.75" customHeight="1" x14ac:dyDescent="0.35">
      <c r="A1118" s="1">
        <v>2117</v>
      </c>
      <c r="B1118" s="6">
        <v>45457</v>
      </c>
      <c r="C1118" s="1">
        <v>202</v>
      </c>
      <c r="D1118" s="1">
        <v>305</v>
      </c>
      <c r="E1118" s="1">
        <v>102</v>
      </c>
      <c r="F1118" s="1">
        <v>10</v>
      </c>
      <c r="G1118" s="15">
        <v>456.25799999999998</v>
      </c>
      <c r="H1118" s="15">
        <v>4562.58</v>
      </c>
      <c r="I1118" s="15">
        <v>866.89020000000005</v>
      </c>
      <c r="J1118" s="1" t="b">
        <v>0</v>
      </c>
      <c r="K1118" s="9" t="s">
        <v>791</v>
      </c>
      <c r="L1118" s="1">
        <v>2024</v>
      </c>
      <c r="M1118" s="1">
        <v>6</v>
      </c>
      <c r="N1118" s="1" t="s">
        <v>26</v>
      </c>
      <c r="O1118" s="1">
        <v>4</v>
      </c>
      <c r="P1118" t="str">
        <f t="shared" si="18"/>
        <v>morning</v>
      </c>
    </row>
    <row r="1119" spans="1:16" ht="15.75" customHeight="1" x14ac:dyDescent="0.35">
      <c r="A1119" s="1">
        <v>2118</v>
      </c>
      <c r="B1119" s="6">
        <v>45369</v>
      </c>
      <c r="C1119" s="1">
        <v>202</v>
      </c>
      <c r="D1119" s="1">
        <v>302</v>
      </c>
      <c r="E1119" s="1">
        <v>102</v>
      </c>
      <c r="F1119" s="1">
        <v>4</v>
      </c>
      <c r="G1119" s="15">
        <v>626.23</v>
      </c>
      <c r="H1119" s="15">
        <v>2504.92</v>
      </c>
      <c r="I1119" s="15">
        <v>526.03319999999997</v>
      </c>
      <c r="J1119" s="1" t="b">
        <v>1</v>
      </c>
      <c r="K1119" s="9" t="s">
        <v>455</v>
      </c>
      <c r="L1119" s="1">
        <v>2024</v>
      </c>
      <c r="M1119" s="1">
        <v>3</v>
      </c>
      <c r="N1119" s="1" t="s">
        <v>28</v>
      </c>
      <c r="O1119" s="1">
        <v>10</v>
      </c>
      <c r="P1119" t="str">
        <f t="shared" si="18"/>
        <v>morning</v>
      </c>
    </row>
    <row r="1120" spans="1:16" ht="15.75" customHeight="1" x14ac:dyDescent="0.35">
      <c r="A1120" s="1">
        <v>2119</v>
      </c>
      <c r="B1120" s="6">
        <v>45530</v>
      </c>
      <c r="C1120" s="1">
        <v>201</v>
      </c>
      <c r="D1120" s="1">
        <v>301</v>
      </c>
      <c r="E1120" s="1">
        <v>101</v>
      </c>
      <c r="F1120" s="1">
        <v>5</v>
      </c>
      <c r="G1120" s="15">
        <v>632.56600000000003</v>
      </c>
      <c r="H1120" s="15">
        <v>3162.83</v>
      </c>
      <c r="I1120" s="15">
        <v>790.70749999999998</v>
      </c>
      <c r="J1120" s="1" t="b">
        <v>0</v>
      </c>
      <c r="K1120" s="9" t="s">
        <v>792</v>
      </c>
      <c r="L1120" s="1">
        <v>2024</v>
      </c>
      <c r="M1120" s="1">
        <v>8</v>
      </c>
      <c r="N1120" s="1" t="s">
        <v>28</v>
      </c>
      <c r="O1120" s="1">
        <v>8</v>
      </c>
      <c r="P1120" t="str">
        <f t="shared" si="18"/>
        <v>morning</v>
      </c>
    </row>
    <row r="1121" spans="1:16" ht="15.75" customHeight="1" x14ac:dyDescent="0.35">
      <c r="A1121" s="1">
        <v>2120</v>
      </c>
      <c r="B1121" s="6">
        <v>45487</v>
      </c>
      <c r="C1121" s="1">
        <v>203</v>
      </c>
      <c r="D1121" s="1">
        <v>303</v>
      </c>
      <c r="E1121" s="1">
        <v>103</v>
      </c>
      <c r="F1121" s="1">
        <v>10</v>
      </c>
      <c r="G1121" s="15">
        <v>188.73800000000003</v>
      </c>
      <c r="H1121" s="15">
        <v>1887.3800000000003</v>
      </c>
      <c r="I1121" s="15">
        <v>566.21400000000006</v>
      </c>
      <c r="J1121" s="1" t="b">
        <v>0</v>
      </c>
      <c r="K1121" s="9" t="s">
        <v>793</v>
      </c>
      <c r="L1121" s="1">
        <v>2024</v>
      </c>
      <c r="M1121" s="1">
        <v>7</v>
      </c>
      <c r="N1121" s="1" t="s">
        <v>20</v>
      </c>
      <c r="O1121" s="1">
        <v>22</v>
      </c>
      <c r="P1121" t="str">
        <f t="shared" si="18"/>
        <v>night</v>
      </c>
    </row>
    <row r="1122" spans="1:16" ht="15.75" customHeight="1" x14ac:dyDescent="0.35">
      <c r="A1122" s="1">
        <v>2121</v>
      </c>
      <c r="B1122" s="6">
        <v>45028</v>
      </c>
      <c r="C1122" s="1">
        <v>204</v>
      </c>
      <c r="D1122" s="1">
        <v>304</v>
      </c>
      <c r="E1122" s="1">
        <v>105</v>
      </c>
      <c r="F1122" s="1">
        <v>8</v>
      </c>
      <c r="G1122" s="15">
        <v>351.91200000000003</v>
      </c>
      <c r="H1122" s="15">
        <v>2815.2960000000003</v>
      </c>
      <c r="I1122" s="15">
        <v>422.29440000000005</v>
      </c>
      <c r="J1122" s="1" t="b">
        <v>0</v>
      </c>
      <c r="K1122" s="9" t="s">
        <v>794</v>
      </c>
      <c r="L1122" s="1">
        <v>2023</v>
      </c>
      <c r="M1122" s="1">
        <v>4</v>
      </c>
      <c r="N1122" s="1" t="s">
        <v>18</v>
      </c>
      <c r="O1122" s="1">
        <v>11</v>
      </c>
      <c r="P1122" t="str">
        <f t="shared" si="18"/>
        <v>morning</v>
      </c>
    </row>
    <row r="1123" spans="1:16" ht="15.75" customHeight="1" x14ac:dyDescent="0.35">
      <c r="A1123" s="1">
        <v>2122</v>
      </c>
      <c r="B1123" s="6">
        <v>44894</v>
      </c>
      <c r="C1123" s="1">
        <v>201</v>
      </c>
      <c r="D1123" s="1">
        <v>303</v>
      </c>
      <c r="E1123" s="1">
        <v>101</v>
      </c>
      <c r="F1123" s="1">
        <v>4</v>
      </c>
      <c r="G1123" s="15">
        <v>420.53000000000003</v>
      </c>
      <c r="H1123" s="15">
        <v>1682.1200000000001</v>
      </c>
      <c r="I1123" s="15">
        <v>285.96040000000005</v>
      </c>
      <c r="J1123" s="1" t="b">
        <v>0</v>
      </c>
      <c r="K1123" s="9" t="s">
        <v>141</v>
      </c>
      <c r="L1123" s="1">
        <v>2022</v>
      </c>
      <c r="M1123" s="1">
        <v>11</v>
      </c>
      <c r="N1123" s="1" t="s">
        <v>31</v>
      </c>
      <c r="O1123" s="1">
        <v>1</v>
      </c>
      <c r="P1123" t="str">
        <f t="shared" si="18"/>
        <v>morning</v>
      </c>
    </row>
    <row r="1124" spans="1:16" ht="15.75" customHeight="1" x14ac:dyDescent="0.35">
      <c r="A1124" s="1">
        <v>2123</v>
      </c>
      <c r="B1124" s="6">
        <v>45140</v>
      </c>
      <c r="C1124" s="1">
        <v>201</v>
      </c>
      <c r="D1124" s="1">
        <v>301</v>
      </c>
      <c r="E1124" s="1">
        <v>102</v>
      </c>
      <c r="F1124" s="1">
        <v>7</v>
      </c>
      <c r="G1124" s="15">
        <v>583.92400000000009</v>
      </c>
      <c r="H1124" s="15">
        <v>4087.4680000000008</v>
      </c>
      <c r="I1124" s="15">
        <v>776.61892000000012</v>
      </c>
      <c r="J1124" s="1" t="b">
        <v>0</v>
      </c>
      <c r="K1124" s="9" t="s">
        <v>795</v>
      </c>
      <c r="L1124" s="1">
        <v>2023</v>
      </c>
      <c r="M1124" s="1">
        <v>8</v>
      </c>
      <c r="N1124" s="1" t="s">
        <v>18</v>
      </c>
      <c r="O1124" s="1">
        <v>11</v>
      </c>
      <c r="P1124" t="str">
        <f t="shared" si="18"/>
        <v>morning</v>
      </c>
    </row>
    <row r="1125" spans="1:16" ht="15.75" customHeight="1" x14ac:dyDescent="0.35">
      <c r="A1125" s="1">
        <v>2124</v>
      </c>
      <c r="B1125" s="6">
        <v>45252</v>
      </c>
      <c r="C1125" s="1">
        <v>203</v>
      </c>
      <c r="D1125" s="1">
        <v>301</v>
      </c>
      <c r="E1125" s="1">
        <v>102</v>
      </c>
      <c r="F1125" s="1">
        <v>10</v>
      </c>
      <c r="G1125" s="15">
        <v>318.69200000000006</v>
      </c>
      <c r="H1125" s="15">
        <v>3186.9200000000005</v>
      </c>
      <c r="I1125" s="15">
        <v>669.25320000000011</v>
      </c>
      <c r="J1125" s="1" t="b">
        <v>0</v>
      </c>
      <c r="K1125" s="9" t="s">
        <v>159</v>
      </c>
      <c r="L1125" s="1">
        <v>2023</v>
      </c>
      <c r="M1125" s="1">
        <v>11</v>
      </c>
      <c r="N1125" s="1" t="s">
        <v>18</v>
      </c>
      <c r="O1125" s="1">
        <v>0</v>
      </c>
      <c r="P1125" t="str">
        <f t="shared" si="18"/>
        <v>morning</v>
      </c>
    </row>
    <row r="1126" spans="1:16" ht="15.75" customHeight="1" x14ac:dyDescent="0.35">
      <c r="A1126" s="1">
        <v>2125</v>
      </c>
      <c r="B1126" s="6">
        <v>44870</v>
      </c>
      <c r="C1126" s="1">
        <v>202</v>
      </c>
      <c r="D1126" s="1">
        <v>301</v>
      </c>
      <c r="E1126" s="1">
        <v>102</v>
      </c>
      <c r="F1126" s="1">
        <v>3</v>
      </c>
      <c r="G1126" s="15">
        <v>547.99800000000005</v>
      </c>
      <c r="H1126" s="15">
        <v>1643.9940000000001</v>
      </c>
      <c r="I1126" s="15">
        <v>410.99850000000004</v>
      </c>
      <c r="J1126" s="1" t="b">
        <v>0</v>
      </c>
      <c r="K1126" s="9" t="s">
        <v>725</v>
      </c>
      <c r="L1126" s="1">
        <v>2022</v>
      </c>
      <c r="M1126" s="1">
        <v>11</v>
      </c>
      <c r="N1126" s="1" t="s">
        <v>22</v>
      </c>
      <c r="O1126" s="1">
        <v>13</v>
      </c>
      <c r="P1126" t="str">
        <f t="shared" si="18"/>
        <v>afternoon</v>
      </c>
    </row>
    <row r="1127" spans="1:16" ht="15.75" customHeight="1" x14ac:dyDescent="0.35">
      <c r="A1127" s="1">
        <v>2361</v>
      </c>
      <c r="B1127" s="6">
        <v>45567</v>
      </c>
      <c r="C1127" s="1">
        <v>201</v>
      </c>
      <c r="D1127" s="1">
        <v>304</v>
      </c>
      <c r="E1127" s="1">
        <v>104</v>
      </c>
      <c r="F1127" s="1">
        <v>4</v>
      </c>
      <c r="G1127" s="15">
        <v>582.53800000000012</v>
      </c>
      <c r="H1127" s="15">
        <v>2330.1520000000005</v>
      </c>
      <c r="I1127" s="15">
        <v>349.52280000000007</v>
      </c>
      <c r="J1127" s="1" t="b">
        <v>0</v>
      </c>
      <c r="K1127" s="9" t="s">
        <v>678</v>
      </c>
      <c r="L1127" s="1">
        <v>2024</v>
      </c>
      <c r="M1127" s="1">
        <v>10</v>
      </c>
      <c r="N1127" s="1" t="s">
        <v>18</v>
      </c>
      <c r="O1127" s="1">
        <v>5</v>
      </c>
      <c r="P1127" t="str">
        <f t="shared" si="18"/>
        <v>morning</v>
      </c>
    </row>
    <row r="1128" spans="1:16" ht="15.75" customHeight="1" x14ac:dyDescent="0.35">
      <c r="A1128" s="1">
        <v>2127</v>
      </c>
      <c r="B1128" s="6">
        <v>45214</v>
      </c>
      <c r="C1128" s="1">
        <v>204</v>
      </c>
      <c r="D1128" s="1">
        <v>303</v>
      </c>
      <c r="E1128" s="1">
        <v>104</v>
      </c>
      <c r="F1128" s="1">
        <v>2</v>
      </c>
      <c r="G1128" s="15">
        <v>136.99400000000003</v>
      </c>
      <c r="H1128" s="15">
        <v>273.98800000000006</v>
      </c>
      <c r="I1128" s="15">
        <v>41.098200000000006</v>
      </c>
      <c r="J1128" s="1" t="b">
        <v>0</v>
      </c>
      <c r="K1128" s="9" t="s">
        <v>796</v>
      </c>
      <c r="L1128" s="1">
        <v>2023</v>
      </c>
      <c r="M1128" s="1">
        <v>10</v>
      </c>
      <c r="N1128" s="1" t="s">
        <v>20</v>
      </c>
      <c r="O1128" s="1">
        <v>22</v>
      </c>
      <c r="P1128" t="str">
        <f t="shared" si="18"/>
        <v>night</v>
      </c>
    </row>
    <row r="1129" spans="1:16" ht="15.75" customHeight="1" x14ac:dyDescent="0.35">
      <c r="A1129" s="1">
        <v>2128</v>
      </c>
      <c r="B1129" s="6">
        <v>44998</v>
      </c>
      <c r="C1129" s="1">
        <v>202</v>
      </c>
      <c r="D1129" s="1">
        <v>302</v>
      </c>
      <c r="E1129" s="1">
        <v>101</v>
      </c>
      <c r="F1129" s="1">
        <v>3</v>
      </c>
      <c r="G1129" s="15">
        <v>591.03</v>
      </c>
      <c r="H1129" s="15">
        <v>1773.09</v>
      </c>
      <c r="I1129" s="15">
        <v>301.42529999999999</v>
      </c>
      <c r="J1129" s="1" t="b">
        <v>0</v>
      </c>
      <c r="K1129" s="9" t="s">
        <v>195</v>
      </c>
      <c r="L1129" s="1">
        <v>2023</v>
      </c>
      <c r="M1129" s="1">
        <v>3</v>
      </c>
      <c r="N1129" s="1" t="s">
        <v>28</v>
      </c>
      <c r="O1129" s="1">
        <v>18</v>
      </c>
      <c r="P1129" t="str">
        <f t="shared" si="18"/>
        <v>evening</v>
      </c>
    </row>
    <row r="1130" spans="1:16" ht="15.75" customHeight="1" x14ac:dyDescent="0.35">
      <c r="A1130" s="1">
        <v>2129</v>
      </c>
      <c r="B1130" s="6">
        <v>45210</v>
      </c>
      <c r="C1130" s="1">
        <v>202</v>
      </c>
      <c r="D1130" s="1">
        <v>303</v>
      </c>
      <c r="E1130" s="1">
        <v>105</v>
      </c>
      <c r="F1130" s="1">
        <v>6</v>
      </c>
      <c r="G1130" s="15">
        <v>89.914000000000001</v>
      </c>
      <c r="H1130" s="15">
        <v>539.48400000000004</v>
      </c>
      <c r="I1130" s="15">
        <v>102.50196000000001</v>
      </c>
      <c r="J1130" s="1" t="b">
        <v>1</v>
      </c>
      <c r="K1130" s="9" t="s">
        <v>72</v>
      </c>
      <c r="L1130" s="1">
        <v>2023</v>
      </c>
      <c r="M1130" s="1">
        <v>10</v>
      </c>
      <c r="N1130" s="1" t="s">
        <v>18</v>
      </c>
      <c r="O1130" s="1">
        <v>4</v>
      </c>
      <c r="P1130" t="str">
        <f t="shared" si="18"/>
        <v>morning</v>
      </c>
    </row>
    <row r="1131" spans="1:16" ht="15.75" customHeight="1" x14ac:dyDescent="0.35">
      <c r="A1131" s="1">
        <v>2130</v>
      </c>
      <c r="B1131" s="6">
        <v>45136</v>
      </c>
      <c r="C1131" s="1">
        <v>202</v>
      </c>
      <c r="D1131" s="1">
        <v>303</v>
      </c>
      <c r="E1131" s="1">
        <v>101</v>
      </c>
      <c r="F1131" s="1">
        <v>9</v>
      </c>
      <c r="G1131" s="15">
        <v>331.93600000000004</v>
      </c>
      <c r="H1131" s="15">
        <v>2987.4240000000004</v>
      </c>
      <c r="I1131" s="15">
        <v>627.35904000000005</v>
      </c>
      <c r="J1131" s="1" t="b">
        <v>0</v>
      </c>
      <c r="K1131" s="9" t="s">
        <v>43</v>
      </c>
      <c r="L1131" s="1">
        <v>2023</v>
      </c>
      <c r="M1131" s="1">
        <v>7</v>
      </c>
      <c r="N1131" s="1" t="s">
        <v>22</v>
      </c>
      <c r="O1131" s="1">
        <v>5</v>
      </c>
      <c r="P1131" t="str">
        <f t="shared" si="18"/>
        <v>morning</v>
      </c>
    </row>
    <row r="1132" spans="1:16" ht="15.75" customHeight="1" x14ac:dyDescent="0.35">
      <c r="A1132" s="1">
        <v>2131</v>
      </c>
      <c r="B1132" s="6">
        <v>45560</v>
      </c>
      <c r="C1132" s="1">
        <v>203</v>
      </c>
      <c r="D1132" s="1">
        <v>304</v>
      </c>
      <c r="E1132" s="1">
        <v>104</v>
      </c>
      <c r="F1132" s="1">
        <v>4</v>
      </c>
      <c r="G1132" s="15">
        <v>113.69600000000001</v>
      </c>
      <c r="H1132" s="15">
        <v>454.78400000000005</v>
      </c>
      <c r="I1132" s="15">
        <v>113.69600000000001</v>
      </c>
      <c r="J1132" s="1" t="b">
        <v>0</v>
      </c>
      <c r="K1132" s="9" t="s">
        <v>561</v>
      </c>
      <c r="L1132" s="1">
        <v>2024</v>
      </c>
      <c r="M1132" s="1">
        <v>9</v>
      </c>
      <c r="N1132" s="1" t="s">
        <v>18</v>
      </c>
      <c r="O1132" s="1">
        <v>10</v>
      </c>
      <c r="P1132" t="str">
        <f t="shared" si="18"/>
        <v>morning</v>
      </c>
    </row>
    <row r="1133" spans="1:16" ht="15.75" customHeight="1" x14ac:dyDescent="0.35">
      <c r="A1133" s="1">
        <v>2132</v>
      </c>
      <c r="B1133" s="6">
        <v>44918</v>
      </c>
      <c r="C1133" s="1">
        <v>203</v>
      </c>
      <c r="D1133" s="1">
        <v>305</v>
      </c>
      <c r="E1133" s="1">
        <v>103</v>
      </c>
      <c r="F1133" s="1">
        <v>8</v>
      </c>
      <c r="G1133" s="15">
        <v>193.75399999999999</v>
      </c>
      <c r="H1133" s="15">
        <v>1550.0319999999999</v>
      </c>
      <c r="I1133" s="15">
        <v>465.00959999999998</v>
      </c>
      <c r="J1133" s="1" t="b">
        <v>1</v>
      </c>
      <c r="K1133" s="9" t="s">
        <v>412</v>
      </c>
      <c r="L1133" s="1">
        <v>2022</v>
      </c>
      <c r="M1133" s="1">
        <v>12</v>
      </c>
      <c r="N1133" s="1" t="s">
        <v>26</v>
      </c>
      <c r="O1133" s="1">
        <v>10</v>
      </c>
      <c r="P1133" t="str">
        <f t="shared" si="18"/>
        <v>morning</v>
      </c>
    </row>
    <row r="1134" spans="1:16" ht="15.75" customHeight="1" x14ac:dyDescent="0.35">
      <c r="A1134" s="1">
        <v>2133</v>
      </c>
      <c r="B1134" s="6">
        <v>45069</v>
      </c>
      <c r="C1134" s="1">
        <v>205</v>
      </c>
      <c r="D1134" s="1">
        <v>303</v>
      </c>
      <c r="E1134" s="1">
        <v>105</v>
      </c>
      <c r="F1134" s="1">
        <v>7</v>
      </c>
      <c r="G1134" s="15">
        <v>519.37600000000009</v>
      </c>
      <c r="H1134" s="15">
        <v>3635.6320000000005</v>
      </c>
      <c r="I1134" s="15">
        <v>545.34480000000008</v>
      </c>
      <c r="J1134" s="1" t="b">
        <v>0</v>
      </c>
      <c r="K1134" s="9" t="s">
        <v>725</v>
      </c>
      <c r="L1134" s="1">
        <v>2023</v>
      </c>
      <c r="M1134" s="1">
        <v>5</v>
      </c>
      <c r="N1134" s="1" t="s">
        <v>31</v>
      </c>
      <c r="O1134" s="1">
        <v>13</v>
      </c>
      <c r="P1134" t="str">
        <f t="shared" si="18"/>
        <v>afternoon</v>
      </c>
    </row>
    <row r="1135" spans="1:16" ht="15.75" customHeight="1" x14ac:dyDescent="0.35">
      <c r="A1135" s="1">
        <v>2134</v>
      </c>
      <c r="B1135" s="6">
        <v>44906</v>
      </c>
      <c r="C1135" s="1">
        <v>205</v>
      </c>
      <c r="D1135" s="1">
        <v>305</v>
      </c>
      <c r="E1135" s="1">
        <v>103</v>
      </c>
      <c r="F1135" s="1">
        <v>2</v>
      </c>
      <c r="G1135" s="15">
        <v>391.93000000000006</v>
      </c>
      <c r="H1135" s="15">
        <v>783.86000000000013</v>
      </c>
      <c r="I1135" s="15">
        <v>133.25620000000004</v>
      </c>
      <c r="J1135" s="1" t="b">
        <v>0</v>
      </c>
      <c r="K1135" s="9" t="s">
        <v>213</v>
      </c>
      <c r="L1135" s="1">
        <v>2022</v>
      </c>
      <c r="M1135" s="1">
        <v>12</v>
      </c>
      <c r="N1135" s="1" t="s">
        <v>20</v>
      </c>
      <c r="O1135" s="1">
        <v>4</v>
      </c>
      <c r="P1135" t="str">
        <f t="shared" si="18"/>
        <v>morning</v>
      </c>
    </row>
    <row r="1136" spans="1:16" ht="15.75" customHeight="1" x14ac:dyDescent="0.35">
      <c r="A1136" s="1">
        <v>2135</v>
      </c>
      <c r="B1136" s="6">
        <v>45421</v>
      </c>
      <c r="C1136" s="1">
        <v>203</v>
      </c>
      <c r="D1136" s="1">
        <v>304</v>
      </c>
      <c r="E1136" s="1">
        <v>105</v>
      </c>
      <c r="F1136" s="1">
        <v>5</v>
      </c>
      <c r="G1136" s="15">
        <v>79.794000000000011</v>
      </c>
      <c r="H1136" s="15">
        <v>398.97</v>
      </c>
      <c r="I1136" s="15">
        <v>75.804300000000012</v>
      </c>
      <c r="J1136" s="1" t="b">
        <v>0</v>
      </c>
      <c r="K1136" s="9" t="s">
        <v>100</v>
      </c>
      <c r="L1136" s="1">
        <v>2024</v>
      </c>
      <c r="M1136" s="1">
        <v>5</v>
      </c>
      <c r="N1136" s="1" t="s">
        <v>16</v>
      </c>
      <c r="O1136" s="1">
        <v>7</v>
      </c>
      <c r="P1136" t="str">
        <f t="shared" si="18"/>
        <v>morning</v>
      </c>
    </row>
    <row r="1137" spans="1:16" ht="15.75" customHeight="1" x14ac:dyDescent="0.35">
      <c r="A1137" s="1">
        <v>2136</v>
      </c>
      <c r="B1137" s="6">
        <v>45178</v>
      </c>
      <c r="C1137" s="1">
        <v>202</v>
      </c>
      <c r="D1137" s="1">
        <v>305</v>
      </c>
      <c r="E1137" s="1">
        <v>102</v>
      </c>
      <c r="F1137" s="1">
        <v>10</v>
      </c>
      <c r="G1137" s="15">
        <v>468.072</v>
      </c>
      <c r="H1137" s="15">
        <v>4680.72</v>
      </c>
      <c r="I1137" s="15">
        <v>982.95119999999997</v>
      </c>
      <c r="J1137" s="1" t="b">
        <v>0</v>
      </c>
      <c r="K1137" s="9" t="s">
        <v>797</v>
      </c>
      <c r="L1137" s="1">
        <v>2023</v>
      </c>
      <c r="M1137" s="1">
        <v>9</v>
      </c>
      <c r="N1137" s="1" t="s">
        <v>22</v>
      </c>
      <c r="O1137" s="1">
        <v>4</v>
      </c>
      <c r="P1137" t="str">
        <f t="shared" si="18"/>
        <v>morning</v>
      </c>
    </row>
    <row r="1138" spans="1:16" ht="15.75" customHeight="1" x14ac:dyDescent="0.35">
      <c r="A1138" s="1">
        <v>2137</v>
      </c>
      <c r="B1138" s="6">
        <v>45468</v>
      </c>
      <c r="C1138" s="1">
        <v>201</v>
      </c>
      <c r="D1138" s="1">
        <v>303</v>
      </c>
      <c r="E1138" s="1">
        <v>101</v>
      </c>
      <c r="F1138" s="1">
        <v>8</v>
      </c>
      <c r="G1138" s="15">
        <v>165.83600000000001</v>
      </c>
      <c r="H1138" s="15">
        <v>1326.6880000000001</v>
      </c>
      <c r="I1138" s="15">
        <v>331.67200000000003</v>
      </c>
      <c r="J1138" s="1" t="b">
        <v>0</v>
      </c>
      <c r="K1138" s="9" t="s">
        <v>636</v>
      </c>
      <c r="L1138" s="1">
        <v>2024</v>
      </c>
      <c r="M1138" s="1">
        <v>6</v>
      </c>
      <c r="N1138" s="1" t="s">
        <v>31</v>
      </c>
      <c r="O1138" s="1">
        <v>2</v>
      </c>
      <c r="P1138" t="str">
        <f t="shared" si="18"/>
        <v>morning</v>
      </c>
    </row>
    <row r="1139" spans="1:16" ht="15.75" customHeight="1" x14ac:dyDescent="0.35">
      <c r="A1139" s="1">
        <v>2456</v>
      </c>
      <c r="B1139" s="6">
        <v>45583</v>
      </c>
      <c r="C1139" s="1">
        <v>202</v>
      </c>
      <c r="D1139" s="1">
        <v>304</v>
      </c>
      <c r="E1139" s="1">
        <v>102</v>
      </c>
      <c r="F1139" s="1">
        <v>4</v>
      </c>
      <c r="G1139" s="15">
        <v>287.56200000000007</v>
      </c>
      <c r="H1139" s="15">
        <v>1150.2480000000003</v>
      </c>
      <c r="I1139" s="15">
        <v>345.07440000000008</v>
      </c>
      <c r="J1139" s="1" t="b">
        <v>1</v>
      </c>
      <c r="K1139" s="9" t="s">
        <v>681</v>
      </c>
      <c r="L1139" s="1">
        <v>2024</v>
      </c>
      <c r="M1139" s="1">
        <v>10</v>
      </c>
      <c r="N1139" s="1" t="s">
        <v>26</v>
      </c>
      <c r="O1139" s="1">
        <v>19</v>
      </c>
      <c r="P1139" t="str">
        <f t="shared" si="18"/>
        <v>evening</v>
      </c>
    </row>
    <row r="1140" spans="1:16" ht="15.75" customHeight="1" x14ac:dyDescent="0.35">
      <c r="A1140" s="1">
        <v>2139</v>
      </c>
      <c r="B1140" s="6">
        <v>44922</v>
      </c>
      <c r="C1140" s="1">
        <v>202</v>
      </c>
      <c r="D1140" s="1">
        <v>304</v>
      </c>
      <c r="E1140" s="1">
        <v>101</v>
      </c>
      <c r="F1140" s="1">
        <v>7</v>
      </c>
      <c r="G1140" s="15">
        <v>533.61</v>
      </c>
      <c r="H1140" s="15">
        <v>3735.27</v>
      </c>
      <c r="I1140" s="15">
        <v>560.29049999999995</v>
      </c>
      <c r="J1140" s="1" t="b">
        <v>0</v>
      </c>
      <c r="K1140" s="9" t="s">
        <v>531</v>
      </c>
      <c r="L1140" s="1">
        <v>2022</v>
      </c>
      <c r="M1140" s="1">
        <v>12</v>
      </c>
      <c r="N1140" s="1" t="s">
        <v>31</v>
      </c>
      <c r="O1140" s="1">
        <v>14</v>
      </c>
      <c r="P1140" t="str">
        <f t="shared" si="18"/>
        <v>afternoon</v>
      </c>
    </row>
    <row r="1141" spans="1:16" ht="15.75" customHeight="1" x14ac:dyDescent="0.35">
      <c r="A1141" s="1">
        <v>2140</v>
      </c>
      <c r="B1141" s="6">
        <v>45355</v>
      </c>
      <c r="C1141" s="1">
        <v>204</v>
      </c>
      <c r="D1141" s="1">
        <v>301</v>
      </c>
      <c r="E1141" s="1">
        <v>101</v>
      </c>
      <c r="F1141" s="1">
        <v>10</v>
      </c>
      <c r="G1141" s="15">
        <v>125.99400000000001</v>
      </c>
      <c r="H1141" s="15">
        <v>1259.94</v>
      </c>
      <c r="I1141" s="15">
        <v>214.18980000000002</v>
      </c>
      <c r="J1141" s="1" t="b">
        <v>0</v>
      </c>
      <c r="K1141" s="9" t="s">
        <v>298</v>
      </c>
      <c r="L1141" s="1">
        <v>2024</v>
      </c>
      <c r="M1141" s="1">
        <v>3</v>
      </c>
      <c r="N1141" s="1" t="s">
        <v>28</v>
      </c>
      <c r="O1141" s="1">
        <v>17</v>
      </c>
      <c r="P1141" t="str">
        <f t="shared" si="18"/>
        <v>afternoon</v>
      </c>
    </row>
    <row r="1142" spans="1:16" ht="15.75" customHeight="1" x14ac:dyDescent="0.35">
      <c r="A1142" s="1">
        <v>2141</v>
      </c>
      <c r="B1142" s="6">
        <v>45310</v>
      </c>
      <c r="C1142" s="1">
        <v>201</v>
      </c>
      <c r="D1142" s="1">
        <v>303</v>
      </c>
      <c r="E1142" s="1">
        <v>101</v>
      </c>
      <c r="F1142" s="1">
        <v>4</v>
      </c>
      <c r="G1142" s="15">
        <v>537.5920000000001</v>
      </c>
      <c r="H1142" s="15">
        <v>2150.3680000000004</v>
      </c>
      <c r="I1142" s="15">
        <v>408.56992000000008</v>
      </c>
      <c r="J1142" s="1" t="b">
        <v>0</v>
      </c>
      <c r="K1142" s="9" t="s">
        <v>798</v>
      </c>
      <c r="L1142" s="1">
        <v>2024</v>
      </c>
      <c r="M1142" s="1">
        <v>1</v>
      </c>
      <c r="N1142" s="1" t="s">
        <v>26</v>
      </c>
      <c r="O1142" s="1">
        <v>16</v>
      </c>
      <c r="P1142" t="str">
        <f t="shared" si="18"/>
        <v>afternoon</v>
      </c>
    </row>
    <row r="1143" spans="1:16" ht="15.75" customHeight="1" x14ac:dyDescent="0.35">
      <c r="A1143" s="1">
        <v>2142</v>
      </c>
      <c r="B1143" s="6">
        <v>44983</v>
      </c>
      <c r="C1143" s="1">
        <v>204</v>
      </c>
      <c r="D1143" s="1">
        <v>302</v>
      </c>
      <c r="E1143" s="1">
        <v>104</v>
      </c>
      <c r="F1143" s="1">
        <v>4</v>
      </c>
      <c r="G1143" s="15">
        <v>81.158000000000001</v>
      </c>
      <c r="H1143" s="15">
        <v>324.63200000000001</v>
      </c>
      <c r="I1143" s="15">
        <v>68.172719999999998</v>
      </c>
      <c r="J1143" s="1" t="b">
        <v>1</v>
      </c>
      <c r="K1143" s="9" t="s">
        <v>278</v>
      </c>
      <c r="L1143" s="1">
        <v>2023</v>
      </c>
      <c r="M1143" s="1">
        <v>2</v>
      </c>
      <c r="N1143" s="1" t="s">
        <v>20</v>
      </c>
      <c r="O1143" s="1">
        <v>12</v>
      </c>
      <c r="P1143" t="str">
        <f t="shared" si="18"/>
        <v>afternoon</v>
      </c>
    </row>
    <row r="1144" spans="1:16" ht="15.75" customHeight="1" x14ac:dyDescent="0.35">
      <c r="A1144" s="1">
        <v>2143</v>
      </c>
      <c r="B1144" s="6">
        <v>45554</v>
      </c>
      <c r="C1144" s="1">
        <v>203</v>
      </c>
      <c r="D1144" s="1">
        <v>301</v>
      </c>
      <c r="E1144" s="1">
        <v>102</v>
      </c>
      <c r="F1144" s="1">
        <v>2</v>
      </c>
      <c r="G1144" s="15">
        <v>432.12400000000002</v>
      </c>
      <c r="H1144" s="15">
        <v>864.24800000000005</v>
      </c>
      <c r="I1144" s="15">
        <v>216.06200000000001</v>
      </c>
      <c r="J1144" s="1" t="b">
        <v>0</v>
      </c>
      <c r="K1144" s="9" t="s">
        <v>242</v>
      </c>
      <c r="L1144" s="1">
        <v>2024</v>
      </c>
      <c r="M1144" s="1">
        <v>9</v>
      </c>
      <c r="N1144" s="1" t="s">
        <v>16</v>
      </c>
      <c r="O1144" s="1">
        <v>12</v>
      </c>
      <c r="P1144" t="str">
        <f t="shared" si="18"/>
        <v>afternoon</v>
      </c>
    </row>
    <row r="1145" spans="1:16" ht="15.75" customHeight="1" x14ac:dyDescent="0.35">
      <c r="A1145" s="1">
        <v>2144</v>
      </c>
      <c r="B1145" s="6">
        <v>45106</v>
      </c>
      <c r="C1145" s="1">
        <v>204</v>
      </c>
      <c r="D1145" s="1">
        <v>302</v>
      </c>
      <c r="E1145" s="1">
        <v>102</v>
      </c>
      <c r="F1145" s="1">
        <v>6</v>
      </c>
      <c r="G1145" s="15">
        <v>162.44800000000001</v>
      </c>
      <c r="H1145" s="15">
        <v>974.6880000000001</v>
      </c>
      <c r="I1145" s="15">
        <v>292.40640000000002</v>
      </c>
      <c r="J1145" s="1" t="b">
        <v>0</v>
      </c>
      <c r="K1145" s="9" t="s">
        <v>309</v>
      </c>
      <c r="L1145" s="1">
        <v>2023</v>
      </c>
      <c r="M1145" s="1">
        <v>6</v>
      </c>
      <c r="N1145" s="1" t="s">
        <v>16</v>
      </c>
      <c r="O1145" s="1">
        <v>12</v>
      </c>
      <c r="P1145" t="str">
        <f t="shared" si="18"/>
        <v>afternoon</v>
      </c>
    </row>
    <row r="1146" spans="1:16" ht="15.75" customHeight="1" x14ac:dyDescent="0.35">
      <c r="A1146" s="1">
        <v>2145</v>
      </c>
      <c r="B1146" s="6">
        <v>45038</v>
      </c>
      <c r="C1146" s="1">
        <v>205</v>
      </c>
      <c r="D1146" s="1">
        <v>303</v>
      </c>
      <c r="E1146" s="1">
        <v>104</v>
      </c>
      <c r="F1146" s="1">
        <v>1</v>
      </c>
      <c r="G1146" s="15">
        <v>362.69200000000006</v>
      </c>
      <c r="H1146" s="15">
        <v>362.69200000000006</v>
      </c>
      <c r="I1146" s="15">
        <v>54.403800000000011</v>
      </c>
      <c r="J1146" s="1" t="b">
        <v>0</v>
      </c>
      <c r="K1146" s="9" t="s">
        <v>140</v>
      </c>
      <c r="L1146" s="1">
        <v>2023</v>
      </c>
      <c r="M1146" s="1">
        <v>4</v>
      </c>
      <c r="N1146" s="1" t="s">
        <v>22</v>
      </c>
      <c r="O1146" s="1">
        <v>22</v>
      </c>
      <c r="P1146" t="str">
        <f t="shared" si="18"/>
        <v>night</v>
      </c>
    </row>
    <row r="1147" spans="1:16" ht="15.75" customHeight="1" x14ac:dyDescent="0.35">
      <c r="A1147" s="1">
        <v>2146</v>
      </c>
      <c r="B1147" s="6">
        <v>44931</v>
      </c>
      <c r="C1147" s="1">
        <v>204</v>
      </c>
      <c r="D1147" s="1">
        <v>301</v>
      </c>
      <c r="E1147" s="1">
        <v>103</v>
      </c>
      <c r="F1147" s="1">
        <v>7</v>
      </c>
      <c r="G1147" s="15">
        <v>151.29400000000001</v>
      </c>
      <c r="H1147" s="15">
        <v>1059.058</v>
      </c>
      <c r="I1147" s="15">
        <v>180.03986</v>
      </c>
      <c r="J1147" s="1" t="b">
        <v>0</v>
      </c>
      <c r="K1147" s="9" t="s">
        <v>799</v>
      </c>
      <c r="L1147" s="1">
        <v>2023</v>
      </c>
      <c r="M1147" s="1">
        <v>1</v>
      </c>
      <c r="N1147" s="1" t="s">
        <v>16</v>
      </c>
      <c r="O1147" s="1">
        <v>3</v>
      </c>
      <c r="P1147" t="str">
        <f t="shared" si="18"/>
        <v>morning</v>
      </c>
    </row>
    <row r="1148" spans="1:16" ht="15.75" customHeight="1" x14ac:dyDescent="0.35">
      <c r="A1148" s="1">
        <v>2147</v>
      </c>
      <c r="B1148" s="6">
        <v>45506</v>
      </c>
      <c r="C1148" s="1">
        <v>202</v>
      </c>
      <c r="D1148" s="1">
        <v>302</v>
      </c>
      <c r="E1148" s="1">
        <v>105</v>
      </c>
      <c r="F1148" s="1">
        <v>7</v>
      </c>
      <c r="G1148" s="15">
        <v>135.63</v>
      </c>
      <c r="H1148" s="15">
        <v>949.41</v>
      </c>
      <c r="I1148" s="15">
        <v>180.3879</v>
      </c>
      <c r="J1148" s="1" t="b">
        <v>0</v>
      </c>
      <c r="K1148" s="9" t="s">
        <v>739</v>
      </c>
      <c r="L1148" s="1">
        <v>2024</v>
      </c>
      <c r="M1148" s="1">
        <v>8</v>
      </c>
      <c r="N1148" s="1" t="s">
        <v>26</v>
      </c>
      <c r="O1148" s="1">
        <v>12</v>
      </c>
      <c r="P1148" t="str">
        <f t="shared" si="18"/>
        <v>afternoon</v>
      </c>
    </row>
    <row r="1149" spans="1:16" ht="15.75" customHeight="1" x14ac:dyDescent="0.35">
      <c r="A1149" s="1">
        <v>2148</v>
      </c>
      <c r="B1149" s="6">
        <v>45073</v>
      </c>
      <c r="C1149" s="1">
        <v>205</v>
      </c>
      <c r="D1149" s="1">
        <v>302</v>
      </c>
      <c r="E1149" s="1">
        <v>104</v>
      </c>
      <c r="F1149" s="1">
        <v>6</v>
      </c>
      <c r="G1149" s="15">
        <v>465.05799999999999</v>
      </c>
      <c r="H1149" s="15">
        <v>2790.348</v>
      </c>
      <c r="I1149" s="15">
        <v>585.97307999999998</v>
      </c>
      <c r="J1149" s="1" t="b">
        <v>1</v>
      </c>
      <c r="K1149" s="9" t="s">
        <v>259</v>
      </c>
      <c r="L1149" s="1">
        <v>2023</v>
      </c>
      <c r="M1149" s="1">
        <v>5</v>
      </c>
      <c r="N1149" s="1" t="s">
        <v>22</v>
      </c>
      <c r="O1149" s="1">
        <v>12</v>
      </c>
      <c r="P1149" t="str">
        <f t="shared" si="18"/>
        <v>afternoon</v>
      </c>
    </row>
    <row r="1150" spans="1:16" ht="15.75" customHeight="1" x14ac:dyDescent="0.35">
      <c r="A1150" s="1">
        <v>2149</v>
      </c>
      <c r="B1150" s="6">
        <v>45497</v>
      </c>
      <c r="C1150" s="1">
        <v>202</v>
      </c>
      <c r="D1150" s="1">
        <v>304</v>
      </c>
      <c r="E1150" s="1">
        <v>101</v>
      </c>
      <c r="F1150" s="1">
        <v>1</v>
      </c>
      <c r="G1150" s="15">
        <v>627.50600000000009</v>
      </c>
      <c r="H1150" s="15">
        <v>627.50600000000009</v>
      </c>
      <c r="I1150" s="15">
        <v>156.87650000000002</v>
      </c>
      <c r="J1150" s="1" t="b">
        <v>0</v>
      </c>
      <c r="K1150" s="9" t="s">
        <v>622</v>
      </c>
      <c r="L1150" s="1">
        <v>2024</v>
      </c>
      <c r="M1150" s="1">
        <v>7</v>
      </c>
      <c r="N1150" s="1" t="s">
        <v>18</v>
      </c>
      <c r="O1150" s="1">
        <v>6</v>
      </c>
      <c r="P1150" t="str">
        <f t="shared" si="18"/>
        <v>morning</v>
      </c>
    </row>
    <row r="1151" spans="1:16" ht="15.75" customHeight="1" x14ac:dyDescent="0.35">
      <c r="A1151" s="1">
        <v>2150</v>
      </c>
      <c r="B1151" s="6">
        <v>45312</v>
      </c>
      <c r="C1151" s="1">
        <v>201</v>
      </c>
      <c r="D1151" s="1">
        <v>304</v>
      </c>
      <c r="E1151" s="1">
        <v>104</v>
      </c>
      <c r="F1151" s="1">
        <v>2</v>
      </c>
      <c r="G1151" s="15">
        <v>349.91</v>
      </c>
      <c r="H1151" s="15">
        <v>699.82</v>
      </c>
      <c r="I1151" s="15">
        <v>209.946</v>
      </c>
      <c r="J1151" s="1" t="b">
        <v>0</v>
      </c>
      <c r="K1151" s="9" t="s">
        <v>800</v>
      </c>
      <c r="L1151" s="1">
        <v>2024</v>
      </c>
      <c r="M1151" s="1">
        <v>1</v>
      </c>
      <c r="N1151" s="1" t="s">
        <v>20</v>
      </c>
      <c r="O1151" s="1">
        <v>12</v>
      </c>
      <c r="P1151" t="str">
        <f t="shared" si="18"/>
        <v>afternoon</v>
      </c>
    </row>
    <row r="1152" spans="1:16" ht="15.75" customHeight="1" x14ac:dyDescent="0.35">
      <c r="A1152" s="1">
        <v>2151</v>
      </c>
      <c r="B1152" s="6">
        <v>44951</v>
      </c>
      <c r="C1152" s="1">
        <v>201</v>
      </c>
      <c r="D1152" s="1">
        <v>305</v>
      </c>
      <c r="E1152" s="1">
        <v>102</v>
      </c>
      <c r="F1152" s="1">
        <v>5</v>
      </c>
      <c r="G1152" s="15">
        <v>116.072</v>
      </c>
      <c r="H1152" s="15">
        <v>580.36</v>
      </c>
      <c r="I1152" s="15">
        <v>87.054000000000002</v>
      </c>
      <c r="J1152" s="1" t="b">
        <v>0</v>
      </c>
      <c r="K1152" s="9" t="s">
        <v>655</v>
      </c>
      <c r="L1152" s="1">
        <v>2023</v>
      </c>
      <c r="M1152" s="1">
        <v>1</v>
      </c>
      <c r="N1152" s="1" t="s">
        <v>18</v>
      </c>
      <c r="O1152" s="1">
        <v>18</v>
      </c>
      <c r="P1152" t="str">
        <f t="shared" si="18"/>
        <v>evening</v>
      </c>
    </row>
    <row r="1153" spans="1:16" ht="15.75" customHeight="1" x14ac:dyDescent="0.35">
      <c r="A1153" s="1">
        <v>2152</v>
      </c>
      <c r="B1153" s="6">
        <v>45387</v>
      </c>
      <c r="C1153" s="1">
        <v>202</v>
      </c>
      <c r="D1153" s="1">
        <v>303</v>
      </c>
      <c r="E1153" s="1">
        <v>105</v>
      </c>
      <c r="F1153" s="1">
        <v>4</v>
      </c>
      <c r="G1153" s="15">
        <v>329.89</v>
      </c>
      <c r="H1153" s="15">
        <v>1319.56</v>
      </c>
      <c r="I1153" s="15">
        <v>224.3252</v>
      </c>
      <c r="J1153" s="1" t="b">
        <v>0</v>
      </c>
      <c r="K1153" s="9" t="s">
        <v>801</v>
      </c>
      <c r="L1153" s="1">
        <v>2024</v>
      </c>
      <c r="M1153" s="1">
        <v>4</v>
      </c>
      <c r="N1153" s="1" t="s">
        <v>26</v>
      </c>
      <c r="O1153" s="1">
        <v>5</v>
      </c>
      <c r="P1153" t="str">
        <f t="shared" si="18"/>
        <v>morning</v>
      </c>
    </row>
    <row r="1154" spans="1:16" ht="15.75" customHeight="1" x14ac:dyDescent="0.35">
      <c r="A1154" s="1">
        <v>2153</v>
      </c>
      <c r="B1154" s="6">
        <v>45499</v>
      </c>
      <c r="C1154" s="1">
        <v>203</v>
      </c>
      <c r="D1154" s="1">
        <v>304</v>
      </c>
      <c r="E1154" s="1">
        <v>105</v>
      </c>
      <c r="F1154" s="1">
        <v>6</v>
      </c>
      <c r="G1154" s="15">
        <v>130.37200000000001</v>
      </c>
      <c r="H1154" s="15">
        <v>782.23200000000008</v>
      </c>
      <c r="I1154" s="15">
        <v>148.62408000000002</v>
      </c>
      <c r="J1154" s="1" t="b">
        <v>0</v>
      </c>
      <c r="K1154" s="9" t="s">
        <v>802</v>
      </c>
      <c r="L1154" s="1">
        <v>2024</v>
      </c>
      <c r="M1154" s="1">
        <v>7</v>
      </c>
      <c r="N1154" s="1" t="s">
        <v>26</v>
      </c>
      <c r="O1154" s="1">
        <v>16</v>
      </c>
      <c r="P1154" t="str">
        <f t="shared" si="18"/>
        <v>afternoon</v>
      </c>
    </row>
    <row r="1155" spans="1:16" ht="15.75" customHeight="1" x14ac:dyDescent="0.35">
      <c r="A1155" s="1">
        <v>2154</v>
      </c>
      <c r="B1155" s="6">
        <v>45054</v>
      </c>
      <c r="C1155" s="1">
        <v>203</v>
      </c>
      <c r="D1155" s="1">
        <v>302</v>
      </c>
      <c r="E1155" s="1">
        <v>101</v>
      </c>
      <c r="F1155" s="1">
        <v>4</v>
      </c>
      <c r="G1155" s="15">
        <v>415.77800000000008</v>
      </c>
      <c r="H1155" s="15">
        <v>1663.1120000000003</v>
      </c>
      <c r="I1155" s="15">
        <v>349.25352000000004</v>
      </c>
      <c r="J1155" s="1" t="b">
        <v>0</v>
      </c>
      <c r="K1155" s="9" t="s">
        <v>636</v>
      </c>
      <c r="L1155" s="1">
        <v>2023</v>
      </c>
      <c r="M1155" s="1">
        <v>5</v>
      </c>
      <c r="N1155" s="1" t="s">
        <v>28</v>
      </c>
      <c r="O1155" s="1">
        <v>2</v>
      </c>
      <c r="P1155" t="str">
        <f t="shared" si="18"/>
        <v>morning</v>
      </c>
    </row>
    <row r="1156" spans="1:16" ht="15.75" customHeight="1" x14ac:dyDescent="0.35">
      <c r="A1156" s="1">
        <v>2155</v>
      </c>
      <c r="B1156" s="6">
        <v>44889</v>
      </c>
      <c r="C1156" s="1">
        <v>203</v>
      </c>
      <c r="D1156" s="1">
        <v>303</v>
      </c>
      <c r="E1156" s="1">
        <v>103</v>
      </c>
      <c r="F1156" s="1">
        <v>1</v>
      </c>
      <c r="G1156" s="15">
        <v>490.16000000000008</v>
      </c>
      <c r="H1156" s="15">
        <v>490.16000000000008</v>
      </c>
      <c r="I1156" s="15">
        <v>122.54000000000002</v>
      </c>
      <c r="J1156" s="1" t="b">
        <v>1</v>
      </c>
      <c r="K1156" s="9" t="s">
        <v>370</v>
      </c>
      <c r="L1156" s="1">
        <v>2022</v>
      </c>
      <c r="M1156" s="1">
        <v>11</v>
      </c>
      <c r="N1156" s="1" t="s">
        <v>16</v>
      </c>
      <c r="O1156" s="1">
        <v>23</v>
      </c>
      <c r="P1156" t="str">
        <f t="shared" si="18"/>
        <v>night</v>
      </c>
    </row>
    <row r="1157" spans="1:16" ht="15.75" customHeight="1" x14ac:dyDescent="0.35">
      <c r="A1157" s="1">
        <v>2156</v>
      </c>
      <c r="B1157" s="6">
        <v>45406</v>
      </c>
      <c r="C1157" s="1">
        <v>202</v>
      </c>
      <c r="D1157" s="1">
        <v>302</v>
      </c>
      <c r="E1157" s="1">
        <v>101</v>
      </c>
      <c r="F1157" s="1">
        <v>5</v>
      </c>
      <c r="G1157" s="15">
        <v>205.61199999999999</v>
      </c>
      <c r="H1157" s="15">
        <v>1028.06</v>
      </c>
      <c r="I1157" s="15">
        <v>308.41799999999995</v>
      </c>
      <c r="J1157" s="1" t="b">
        <v>1</v>
      </c>
      <c r="K1157" s="9" t="s">
        <v>376</v>
      </c>
      <c r="L1157" s="1">
        <v>2024</v>
      </c>
      <c r="M1157" s="1">
        <v>4</v>
      </c>
      <c r="N1157" s="1" t="s">
        <v>18</v>
      </c>
      <c r="O1157" s="1">
        <v>21</v>
      </c>
      <c r="P1157" t="str">
        <f t="shared" si="18"/>
        <v>night</v>
      </c>
    </row>
    <row r="1158" spans="1:16" ht="15.75" customHeight="1" x14ac:dyDescent="0.35">
      <c r="A1158" s="1">
        <v>2157</v>
      </c>
      <c r="B1158" s="6">
        <v>45411</v>
      </c>
      <c r="C1158" s="1">
        <v>203</v>
      </c>
      <c r="D1158" s="1">
        <v>305</v>
      </c>
      <c r="E1158" s="1">
        <v>103</v>
      </c>
      <c r="F1158" s="1">
        <v>5</v>
      </c>
      <c r="G1158" s="15">
        <v>642.59799999999996</v>
      </c>
      <c r="H1158" s="15">
        <v>3212.99</v>
      </c>
      <c r="I1158" s="15">
        <v>481.94849999999997</v>
      </c>
      <c r="J1158" s="1" t="b">
        <v>0</v>
      </c>
      <c r="K1158" s="9" t="s">
        <v>803</v>
      </c>
      <c r="L1158" s="1">
        <v>2024</v>
      </c>
      <c r="M1158" s="1">
        <v>4</v>
      </c>
      <c r="N1158" s="1" t="s">
        <v>28</v>
      </c>
      <c r="O1158" s="1">
        <v>23</v>
      </c>
      <c r="P1158" t="str">
        <f t="shared" si="18"/>
        <v>night</v>
      </c>
    </row>
    <row r="1159" spans="1:16" ht="15.75" customHeight="1" x14ac:dyDescent="0.35">
      <c r="A1159" s="1">
        <v>2158</v>
      </c>
      <c r="B1159" s="6">
        <v>45144</v>
      </c>
      <c r="C1159" s="1">
        <v>202</v>
      </c>
      <c r="D1159" s="1">
        <v>302</v>
      </c>
      <c r="E1159" s="1">
        <v>102</v>
      </c>
      <c r="F1159" s="1">
        <v>1</v>
      </c>
      <c r="G1159" s="15">
        <v>434.98400000000004</v>
      </c>
      <c r="H1159" s="15">
        <v>434.98400000000004</v>
      </c>
      <c r="I1159" s="15">
        <v>73.947280000000006</v>
      </c>
      <c r="J1159" s="1" t="b">
        <v>0</v>
      </c>
      <c r="K1159" s="9" t="s">
        <v>463</v>
      </c>
      <c r="L1159" s="1">
        <v>2023</v>
      </c>
      <c r="M1159" s="1">
        <v>8</v>
      </c>
      <c r="N1159" s="1" t="s">
        <v>20</v>
      </c>
      <c r="O1159" s="1">
        <v>0</v>
      </c>
      <c r="P1159" t="str">
        <f t="shared" si="18"/>
        <v>morning</v>
      </c>
    </row>
    <row r="1160" spans="1:16" ht="15.75" customHeight="1" x14ac:dyDescent="0.35">
      <c r="A1160" s="1">
        <v>2159</v>
      </c>
      <c r="B1160" s="6">
        <v>45279</v>
      </c>
      <c r="C1160" s="1">
        <v>204</v>
      </c>
      <c r="D1160" s="1">
        <v>304</v>
      </c>
      <c r="E1160" s="1">
        <v>101</v>
      </c>
      <c r="F1160" s="1">
        <v>5</v>
      </c>
      <c r="G1160" s="15">
        <v>637.14200000000005</v>
      </c>
      <c r="H1160" s="15">
        <v>3185.71</v>
      </c>
      <c r="I1160" s="15">
        <v>605.28489999999999</v>
      </c>
      <c r="J1160" s="1" t="b">
        <v>1</v>
      </c>
      <c r="K1160" s="9" t="s">
        <v>736</v>
      </c>
      <c r="L1160" s="1">
        <v>2023</v>
      </c>
      <c r="M1160" s="1">
        <v>12</v>
      </c>
      <c r="N1160" s="1" t="s">
        <v>31</v>
      </c>
      <c r="O1160" s="1">
        <v>20</v>
      </c>
      <c r="P1160" t="str">
        <f t="shared" si="18"/>
        <v>evening</v>
      </c>
    </row>
    <row r="1161" spans="1:16" ht="15.75" customHeight="1" x14ac:dyDescent="0.35">
      <c r="A1161" s="1">
        <v>2160</v>
      </c>
      <c r="B1161" s="6">
        <v>44904</v>
      </c>
      <c r="C1161" s="1">
        <v>205</v>
      </c>
      <c r="D1161" s="1">
        <v>301</v>
      </c>
      <c r="E1161" s="1">
        <v>105</v>
      </c>
      <c r="F1161" s="1">
        <v>7</v>
      </c>
      <c r="G1161" s="15">
        <v>401.14800000000002</v>
      </c>
      <c r="H1161" s="15">
        <v>2808.0360000000001</v>
      </c>
      <c r="I1161" s="15">
        <v>589.68755999999996</v>
      </c>
      <c r="J1161" s="1" t="b">
        <v>0</v>
      </c>
      <c r="K1161" s="9" t="s">
        <v>334</v>
      </c>
      <c r="L1161" s="1">
        <v>2022</v>
      </c>
      <c r="M1161" s="1">
        <v>12</v>
      </c>
      <c r="N1161" s="1" t="s">
        <v>26</v>
      </c>
      <c r="O1161" s="1">
        <v>20</v>
      </c>
      <c r="P1161" t="str">
        <f t="shared" si="18"/>
        <v>evening</v>
      </c>
    </row>
    <row r="1162" spans="1:16" ht="15.75" customHeight="1" x14ac:dyDescent="0.35">
      <c r="A1162" s="1">
        <v>2161</v>
      </c>
      <c r="B1162" s="6">
        <v>44975</v>
      </c>
      <c r="C1162" s="1">
        <v>203</v>
      </c>
      <c r="D1162" s="1">
        <v>304</v>
      </c>
      <c r="E1162" s="1">
        <v>103</v>
      </c>
      <c r="F1162" s="1">
        <v>10</v>
      </c>
      <c r="G1162" s="15">
        <v>77.132000000000005</v>
      </c>
      <c r="H1162" s="15">
        <v>771.32</v>
      </c>
      <c r="I1162" s="15">
        <v>192.83</v>
      </c>
      <c r="J1162" s="1" t="b">
        <v>1</v>
      </c>
      <c r="K1162" s="9" t="s">
        <v>804</v>
      </c>
      <c r="L1162" s="1">
        <v>2023</v>
      </c>
      <c r="M1162" s="1">
        <v>2</v>
      </c>
      <c r="N1162" s="1" t="s">
        <v>22</v>
      </c>
      <c r="O1162" s="1">
        <v>17</v>
      </c>
      <c r="P1162" t="str">
        <f t="shared" si="18"/>
        <v>afternoon</v>
      </c>
    </row>
    <row r="1163" spans="1:16" ht="15.75" customHeight="1" x14ac:dyDescent="0.35">
      <c r="A1163" s="1">
        <v>2162</v>
      </c>
      <c r="B1163" s="6">
        <v>45170</v>
      </c>
      <c r="C1163" s="1">
        <v>205</v>
      </c>
      <c r="D1163" s="1">
        <v>303</v>
      </c>
      <c r="E1163" s="1">
        <v>102</v>
      </c>
      <c r="F1163" s="1">
        <v>8</v>
      </c>
      <c r="G1163" s="15">
        <v>166.05600000000001</v>
      </c>
      <c r="H1163" s="15">
        <v>1328.4480000000001</v>
      </c>
      <c r="I1163" s="15">
        <v>398.53440000000001</v>
      </c>
      <c r="J1163" s="1" t="b">
        <v>0</v>
      </c>
      <c r="K1163" s="9" t="s">
        <v>693</v>
      </c>
      <c r="L1163" s="1">
        <v>2023</v>
      </c>
      <c r="M1163" s="1">
        <v>9</v>
      </c>
      <c r="N1163" s="1" t="s">
        <v>26</v>
      </c>
      <c r="O1163" s="1">
        <v>2</v>
      </c>
      <c r="P1163" t="str">
        <f t="shared" ref="P1163:P1226" si="19">IF(O1163 &lt; 12, "morning", IF(O1163 &lt; 18, "afternoon", IF(O1163 &lt; 21, "evening", "night")))</f>
        <v>morning</v>
      </c>
    </row>
    <row r="1164" spans="1:16" ht="15.75" customHeight="1" x14ac:dyDescent="0.35">
      <c r="A1164" s="1">
        <v>2163</v>
      </c>
      <c r="B1164" s="6">
        <v>45000</v>
      </c>
      <c r="C1164" s="1">
        <v>202</v>
      </c>
      <c r="D1164" s="1">
        <v>305</v>
      </c>
      <c r="E1164" s="1">
        <v>103</v>
      </c>
      <c r="F1164" s="1">
        <v>3</v>
      </c>
      <c r="G1164" s="15">
        <v>586.38800000000015</v>
      </c>
      <c r="H1164" s="15">
        <v>1759.1640000000004</v>
      </c>
      <c r="I1164" s="15">
        <v>263.87460000000004</v>
      </c>
      <c r="J1164" s="1" t="b">
        <v>0</v>
      </c>
      <c r="K1164" s="9" t="s">
        <v>805</v>
      </c>
      <c r="L1164" s="1">
        <v>2023</v>
      </c>
      <c r="M1164" s="1">
        <v>3</v>
      </c>
      <c r="N1164" s="1" t="s">
        <v>18</v>
      </c>
      <c r="O1164" s="1">
        <v>5</v>
      </c>
      <c r="P1164" t="str">
        <f t="shared" si="19"/>
        <v>morning</v>
      </c>
    </row>
    <row r="1165" spans="1:16" ht="15.75" customHeight="1" x14ac:dyDescent="0.35">
      <c r="A1165" s="1">
        <v>2164</v>
      </c>
      <c r="B1165" s="6">
        <v>45157</v>
      </c>
      <c r="C1165" s="1">
        <v>202</v>
      </c>
      <c r="D1165" s="1">
        <v>303</v>
      </c>
      <c r="E1165" s="1">
        <v>104</v>
      </c>
      <c r="F1165" s="1">
        <v>9</v>
      </c>
      <c r="G1165" s="15">
        <v>409.31000000000006</v>
      </c>
      <c r="H1165" s="15">
        <v>3683.7900000000004</v>
      </c>
      <c r="I1165" s="15">
        <v>626.24430000000007</v>
      </c>
      <c r="J1165" s="1" t="b">
        <v>0</v>
      </c>
      <c r="K1165" s="9" t="s">
        <v>559</v>
      </c>
      <c r="L1165" s="1">
        <v>2023</v>
      </c>
      <c r="M1165" s="1">
        <v>8</v>
      </c>
      <c r="N1165" s="1" t="s">
        <v>22</v>
      </c>
      <c r="O1165" s="1">
        <v>10</v>
      </c>
      <c r="P1165" t="str">
        <f t="shared" si="19"/>
        <v>morning</v>
      </c>
    </row>
    <row r="1166" spans="1:16" ht="15.75" customHeight="1" x14ac:dyDescent="0.35">
      <c r="A1166" s="1">
        <v>2165</v>
      </c>
      <c r="B1166" s="6">
        <v>45208</v>
      </c>
      <c r="C1166" s="1">
        <v>202</v>
      </c>
      <c r="D1166" s="1">
        <v>304</v>
      </c>
      <c r="E1166" s="1">
        <v>105</v>
      </c>
      <c r="F1166" s="1">
        <v>6</v>
      </c>
      <c r="G1166" s="15">
        <v>269.34600000000006</v>
      </c>
      <c r="H1166" s="15">
        <v>1616.0760000000005</v>
      </c>
      <c r="I1166" s="15">
        <v>307.05444000000011</v>
      </c>
      <c r="J1166" s="1" t="b">
        <v>0</v>
      </c>
      <c r="K1166" s="9" t="s">
        <v>806</v>
      </c>
      <c r="L1166" s="1">
        <v>2023</v>
      </c>
      <c r="M1166" s="1">
        <v>10</v>
      </c>
      <c r="N1166" s="1" t="s">
        <v>28</v>
      </c>
      <c r="O1166" s="1">
        <v>19</v>
      </c>
      <c r="P1166" t="str">
        <f t="shared" si="19"/>
        <v>evening</v>
      </c>
    </row>
    <row r="1167" spans="1:16" ht="15.75" customHeight="1" x14ac:dyDescent="0.35">
      <c r="A1167" s="1">
        <v>2166</v>
      </c>
      <c r="B1167" s="6">
        <v>45301</v>
      </c>
      <c r="C1167" s="1">
        <v>203</v>
      </c>
      <c r="D1167" s="1">
        <v>301</v>
      </c>
      <c r="E1167" s="1">
        <v>104</v>
      </c>
      <c r="F1167" s="1">
        <v>1</v>
      </c>
      <c r="G1167" s="15">
        <v>510.24600000000004</v>
      </c>
      <c r="H1167" s="15">
        <v>510.24600000000004</v>
      </c>
      <c r="I1167" s="15">
        <v>107.15166000000001</v>
      </c>
      <c r="J1167" s="1" t="b">
        <v>0</v>
      </c>
      <c r="K1167" s="9" t="s">
        <v>622</v>
      </c>
      <c r="L1167" s="1">
        <v>2024</v>
      </c>
      <c r="M1167" s="1">
        <v>1</v>
      </c>
      <c r="N1167" s="1" t="s">
        <v>18</v>
      </c>
      <c r="O1167" s="1">
        <v>6</v>
      </c>
      <c r="P1167" t="str">
        <f t="shared" si="19"/>
        <v>morning</v>
      </c>
    </row>
    <row r="1168" spans="1:16" ht="15.75" customHeight="1" x14ac:dyDescent="0.35">
      <c r="A1168" s="1">
        <v>2167</v>
      </c>
      <c r="B1168" s="6">
        <v>45221</v>
      </c>
      <c r="C1168" s="1">
        <v>202</v>
      </c>
      <c r="D1168" s="1">
        <v>303</v>
      </c>
      <c r="E1168" s="1">
        <v>104</v>
      </c>
      <c r="F1168" s="1">
        <v>10</v>
      </c>
      <c r="G1168" s="15">
        <v>227.17200000000003</v>
      </c>
      <c r="H1168" s="15">
        <v>2271.7200000000003</v>
      </c>
      <c r="I1168" s="15">
        <v>567.93000000000006</v>
      </c>
      <c r="J1168" s="1" t="b">
        <v>0</v>
      </c>
      <c r="K1168" s="9" t="s">
        <v>807</v>
      </c>
      <c r="L1168" s="1">
        <v>2023</v>
      </c>
      <c r="M1168" s="1">
        <v>10</v>
      </c>
      <c r="N1168" s="1" t="s">
        <v>20</v>
      </c>
      <c r="O1168" s="1">
        <v>10</v>
      </c>
      <c r="P1168" t="str">
        <f t="shared" si="19"/>
        <v>morning</v>
      </c>
    </row>
    <row r="1169" spans="1:16" ht="15.75" customHeight="1" x14ac:dyDescent="0.35">
      <c r="A1169" s="1">
        <v>2168</v>
      </c>
      <c r="B1169" s="6">
        <v>45455</v>
      </c>
      <c r="C1169" s="1">
        <v>204</v>
      </c>
      <c r="D1169" s="1">
        <v>302</v>
      </c>
      <c r="E1169" s="1">
        <v>103</v>
      </c>
      <c r="F1169" s="1">
        <v>5</v>
      </c>
      <c r="G1169" s="15">
        <v>403.32600000000008</v>
      </c>
      <c r="H1169" s="15">
        <v>2016.6300000000003</v>
      </c>
      <c r="I1169" s="15">
        <v>604.98900000000003</v>
      </c>
      <c r="J1169" s="1" t="b">
        <v>0</v>
      </c>
      <c r="K1169" s="9" t="s">
        <v>808</v>
      </c>
      <c r="L1169" s="1">
        <v>2024</v>
      </c>
      <c r="M1169" s="1">
        <v>6</v>
      </c>
      <c r="N1169" s="1" t="s">
        <v>18</v>
      </c>
      <c r="O1169" s="1">
        <v>18</v>
      </c>
      <c r="P1169" t="str">
        <f t="shared" si="19"/>
        <v>evening</v>
      </c>
    </row>
    <row r="1170" spans="1:16" ht="15.75" customHeight="1" x14ac:dyDescent="0.35">
      <c r="A1170" s="1">
        <v>2169</v>
      </c>
      <c r="B1170" s="6">
        <v>45105</v>
      </c>
      <c r="C1170" s="1">
        <v>202</v>
      </c>
      <c r="D1170" s="1">
        <v>305</v>
      </c>
      <c r="E1170" s="1">
        <v>104</v>
      </c>
      <c r="F1170" s="1">
        <v>5</v>
      </c>
      <c r="G1170" s="15">
        <v>194.34800000000001</v>
      </c>
      <c r="H1170" s="15">
        <v>971.74</v>
      </c>
      <c r="I1170" s="15">
        <v>145.761</v>
      </c>
      <c r="J1170" s="1" t="b">
        <v>0</v>
      </c>
      <c r="K1170" s="9" t="s">
        <v>49</v>
      </c>
      <c r="L1170" s="1">
        <v>2023</v>
      </c>
      <c r="M1170" s="1">
        <v>6</v>
      </c>
      <c r="N1170" s="1" t="s">
        <v>18</v>
      </c>
      <c r="O1170" s="1">
        <v>6</v>
      </c>
      <c r="P1170" t="str">
        <f t="shared" si="19"/>
        <v>morning</v>
      </c>
    </row>
    <row r="1171" spans="1:16" ht="15.75" customHeight="1" x14ac:dyDescent="0.35">
      <c r="A1171" s="1">
        <v>2170</v>
      </c>
      <c r="B1171" s="6">
        <v>45388</v>
      </c>
      <c r="C1171" s="1">
        <v>205</v>
      </c>
      <c r="D1171" s="1">
        <v>303</v>
      </c>
      <c r="E1171" s="1">
        <v>102</v>
      </c>
      <c r="F1171" s="1">
        <v>6</v>
      </c>
      <c r="G1171" s="15">
        <v>600.20400000000006</v>
      </c>
      <c r="H1171" s="15">
        <v>3601.2240000000002</v>
      </c>
      <c r="I1171" s="15">
        <v>612.20808000000011</v>
      </c>
      <c r="J1171" s="1" t="b">
        <v>0</v>
      </c>
      <c r="K1171" s="9" t="s">
        <v>809</v>
      </c>
      <c r="L1171" s="1">
        <v>2024</v>
      </c>
      <c r="M1171" s="1">
        <v>4</v>
      </c>
      <c r="N1171" s="1" t="s">
        <v>22</v>
      </c>
      <c r="O1171" s="1">
        <v>3</v>
      </c>
      <c r="P1171" t="str">
        <f t="shared" si="19"/>
        <v>morning</v>
      </c>
    </row>
    <row r="1172" spans="1:16" ht="15.75" customHeight="1" x14ac:dyDescent="0.35">
      <c r="A1172" s="1">
        <v>2171</v>
      </c>
      <c r="B1172" s="6">
        <v>45540</v>
      </c>
      <c r="C1172" s="1">
        <v>204</v>
      </c>
      <c r="D1172" s="1">
        <v>305</v>
      </c>
      <c r="E1172" s="1">
        <v>101</v>
      </c>
      <c r="F1172" s="1">
        <v>5</v>
      </c>
      <c r="G1172" s="15">
        <v>160.79800000000003</v>
      </c>
      <c r="H1172" s="15">
        <v>803.99000000000012</v>
      </c>
      <c r="I1172" s="15">
        <v>152.75810000000001</v>
      </c>
      <c r="J1172" s="1" t="b">
        <v>0</v>
      </c>
      <c r="K1172" s="9" t="s">
        <v>207</v>
      </c>
      <c r="L1172" s="1">
        <v>2024</v>
      </c>
      <c r="M1172" s="1">
        <v>9</v>
      </c>
      <c r="N1172" s="1" t="s">
        <v>16</v>
      </c>
      <c r="O1172" s="1">
        <v>7</v>
      </c>
      <c r="P1172" t="str">
        <f t="shared" si="19"/>
        <v>morning</v>
      </c>
    </row>
    <row r="1173" spans="1:16" ht="15.75" customHeight="1" x14ac:dyDescent="0.35">
      <c r="A1173" s="1">
        <v>2172</v>
      </c>
      <c r="B1173" s="6">
        <v>45472</v>
      </c>
      <c r="C1173" s="1">
        <v>205</v>
      </c>
      <c r="D1173" s="1">
        <v>305</v>
      </c>
      <c r="E1173" s="1">
        <v>103</v>
      </c>
      <c r="F1173" s="1">
        <v>8</v>
      </c>
      <c r="G1173" s="15">
        <v>178.94800000000004</v>
      </c>
      <c r="H1173" s="15">
        <v>1431.5840000000003</v>
      </c>
      <c r="I1173" s="15">
        <v>300.63264000000004</v>
      </c>
      <c r="J1173" s="1" t="b">
        <v>0</v>
      </c>
      <c r="K1173" s="9" t="s">
        <v>810</v>
      </c>
      <c r="L1173" s="1">
        <v>2024</v>
      </c>
      <c r="M1173" s="1">
        <v>6</v>
      </c>
      <c r="N1173" s="1" t="s">
        <v>22</v>
      </c>
      <c r="O1173" s="1">
        <v>3</v>
      </c>
      <c r="P1173" t="str">
        <f t="shared" si="19"/>
        <v>morning</v>
      </c>
    </row>
    <row r="1174" spans="1:16" ht="15.75" customHeight="1" x14ac:dyDescent="0.35">
      <c r="A1174" s="1">
        <v>2173</v>
      </c>
      <c r="B1174" s="6">
        <v>45485</v>
      </c>
      <c r="C1174" s="1">
        <v>205</v>
      </c>
      <c r="D1174" s="1">
        <v>303</v>
      </c>
      <c r="E1174" s="1">
        <v>103</v>
      </c>
      <c r="F1174" s="1">
        <v>7</v>
      </c>
      <c r="G1174" s="15">
        <v>369.13800000000003</v>
      </c>
      <c r="H1174" s="15">
        <v>2583.9660000000003</v>
      </c>
      <c r="I1174" s="15">
        <v>645.99150000000009</v>
      </c>
      <c r="J1174" s="1" t="b">
        <v>1</v>
      </c>
      <c r="K1174" s="9" t="s">
        <v>811</v>
      </c>
      <c r="L1174" s="1">
        <v>2024</v>
      </c>
      <c r="M1174" s="1">
        <v>7</v>
      </c>
      <c r="N1174" s="1" t="s">
        <v>26</v>
      </c>
      <c r="O1174" s="1">
        <v>9</v>
      </c>
      <c r="P1174" t="str">
        <f t="shared" si="19"/>
        <v>morning</v>
      </c>
    </row>
    <row r="1175" spans="1:16" ht="15.75" customHeight="1" x14ac:dyDescent="0.35">
      <c r="A1175" s="1">
        <v>2174</v>
      </c>
      <c r="B1175" s="6">
        <v>45200</v>
      </c>
      <c r="C1175" s="1">
        <v>204</v>
      </c>
      <c r="D1175" s="1">
        <v>304</v>
      </c>
      <c r="E1175" s="1">
        <v>103</v>
      </c>
      <c r="F1175" s="1">
        <v>6</v>
      </c>
      <c r="G1175" s="15">
        <v>502.74400000000009</v>
      </c>
      <c r="H1175" s="15">
        <v>3016.4640000000004</v>
      </c>
      <c r="I1175" s="15">
        <v>904.93920000000014</v>
      </c>
      <c r="J1175" s="1" t="b">
        <v>0</v>
      </c>
      <c r="K1175" s="9" t="s">
        <v>578</v>
      </c>
      <c r="L1175" s="1">
        <v>2023</v>
      </c>
      <c r="M1175" s="1">
        <v>10</v>
      </c>
      <c r="N1175" s="1" t="s">
        <v>20</v>
      </c>
      <c r="O1175" s="1">
        <v>17</v>
      </c>
      <c r="P1175" t="str">
        <f t="shared" si="19"/>
        <v>afternoon</v>
      </c>
    </row>
    <row r="1176" spans="1:16" ht="15.75" customHeight="1" x14ac:dyDescent="0.35">
      <c r="A1176" s="1">
        <v>2175</v>
      </c>
      <c r="B1176" s="6">
        <v>45230</v>
      </c>
      <c r="C1176" s="1">
        <v>202</v>
      </c>
      <c r="D1176" s="1">
        <v>304</v>
      </c>
      <c r="E1176" s="1">
        <v>105</v>
      </c>
      <c r="F1176" s="1">
        <v>3</v>
      </c>
      <c r="G1176" s="15">
        <v>201.93800000000002</v>
      </c>
      <c r="H1176" s="15">
        <v>605.81400000000008</v>
      </c>
      <c r="I1176" s="15">
        <v>90.872100000000003</v>
      </c>
      <c r="J1176" s="1" t="b">
        <v>0</v>
      </c>
      <c r="K1176" s="9" t="s">
        <v>328</v>
      </c>
      <c r="L1176" s="1">
        <v>2023</v>
      </c>
      <c r="M1176" s="1">
        <v>10</v>
      </c>
      <c r="N1176" s="1" t="s">
        <v>31</v>
      </c>
      <c r="O1176" s="1">
        <v>12</v>
      </c>
      <c r="P1176" t="str">
        <f t="shared" si="19"/>
        <v>afternoon</v>
      </c>
    </row>
    <row r="1177" spans="1:16" ht="15.75" customHeight="1" x14ac:dyDescent="0.35">
      <c r="A1177" s="1">
        <v>2176</v>
      </c>
      <c r="B1177" s="6">
        <v>45344</v>
      </c>
      <c r="C1177" s="1">
        <v>204</v>
      </c>
      <c r="D1177" s="1">
        <v>305</v>
      </c>
      <c r="E1177" s="1">
        <v>105</v>
      </c>
      <c r="F1177" s="1">
        <v>1</v>
      </c>
      <c r="G1177" s="15">
        <v>470.55799999999999</v>
      </c>
      <c r="H1177" s="15">
        <v>470.55799999999999</v>
      </c>
      <c r="I1177" s="15">
        <v>79.994860000000003</v>
      </c>
      <c r="J1177" s="1" t="b">
        <v>1</v>
      </c>
      <c r="K1177" s="9" t="s">
        <v>122</v>
      </c>
      <c r="L1177" s="1">
        <v>2024</v>
      </c>
      <c r="M1177" s="1">
        <v>2</v>
      </c>
      <c r="N1177" s="1" t="s">
        <v>16</v>
      </c>
      <c r="O1177" s="1">
        <v>10</v>
      </c>
      <c r="P1177" t="str">
        <f t="shared" si="19"/>
        <v>morning</v>
      </c>
    </row>
    <row r="1178" spans="1:16" ht="15.75" customHeight="1" x14ac:dyDescent="0.35">
      <c r="A1178" s="1">
        <v>2177</v>
      </c>
      <c r="B1178" s="6">
        <v>45299</v>
      </c>
      <c r="C1178" s="1">
        <v>205</v>
      </c>
      <c r="D1178" s="1">
        <v>301</v>
      </c>
      <c r="E1178" s="1">
        <v>102</v>
      </c>
      <c r="F1178" s="1">
        <v>2</v>
      </c>
      <c r="G1178" s="15">
        <v>332.50799999999998</v>
      </c>
      <c r="H1178" s="15">
        <v>665.01599999999996</v>
      </c>
      <c r="I1178" s="15">
        <v>126.35303999999999</v>
      </c>
      <c r="J1178" s="1" t="b">
        <v>0</v>
      </c>
      <c r="K1178" s="9" t="s">
        <v>161</v>
      </c>
      <c r="L1178" s="1">
        <v>2024</v>
      </c>
      <c r="M1178" s="1">
        <v>1</v>
      </c>
      <c r="N1178" s="1" t="s">
        <v>28</v>
      </c>
      <c r="O1178" s="1">
        <v>10</v>
      </c>
      <c r="P1178" t="str">
        <f t="shared" si="19"/>
        <v>morning</v>
      </c>
    </row>
    <row r="1179" spans="1:16" ht="15.75" customHeight="1" x14ac:dyDescent="0.35">
      <c r="A1179" s="1">
        <v>2178</v>
      </c>
      <c r="B1179" s="6">
        <v>45492</v>
      </c>
      <c r="C1179" s="1">
        <v>201</v>
      </c>
      <c r="D1179" s="1">
        <v>304</v>
      </c>
      <c r="E1179" s="1">
        <v>102</v>
      </c>
      <c r="F1179" s="1">
        <v>2</v>
      </c>
      <c r="G1179" s="15">
        <v>524.70000000000005</v>
      </c>
      <c r="H1179" s="15">
        <v>1049.4000000000001</v>
      </c>
      <c r="I1179" s="15">
        <v>220.37400000000002</v>
      </c>
      <c r="J1179" s="1" t="b">
        <v>1</v>
      </c>
      <c r="K1179" s="9" t="s">
        <v>144</v>
      </c>
      <c r="L1179" s="1">
        <v>2024</v>
      </c>
      <c r="M1179" s="1">
        <v>7</v>
      </c>
      <c r="N1179" s="1" t="s">
        <v>26</v>
      </c>
      <c r="O1179" s="1">
        <v>21</v>
      </c>
      <c r="P1179" t="str">
        <f t="shared" si="19"/>
        <v>night</v>
      </c>
    </row>
    <row r="1180" spans="1:16" ht="15.75" customHeight="1" x14ac:dyDescent="0.35">
      <c r="A1180" s="1">
        <v>2179</v>
      </c>
      <c r="B1180" s="6">
        <v>45094</v>
      </c>
      <c r="C1180" s="1">
        <v>201</v>
      </c>
      <c r="D1180" s="1">
        <v>304</v>
      </c>
      <c r="E1180" s="1">
        <v>105</v>
      </c>
      <c r="F1180" s="1">
        <v>6</v>
      </c>
      <c r="G1180" s="15">
        <v>133.672</v>
      </c>
      <c r="H1180" s="15">
        <v>802.03199999999993</v>
      </c>
      <c r="I1180" s="15">
        <v>200.50799999999998</v>
      </c>
      <c r="J1180" s="1" t="b">
        <v>0</v>
      </c>
      <c r="K1180" s="9" t="s">
        <v>812</v>
      </c>
      <c r="L1180" s="1">
        <v>2023</v>
      </c>
      <c r="M1180" s="1">
        <v>6</v>
      </c>
      <c r="N1180" s="1" t="s">
        <v>22</v>
      </c>
      <c r="O1180" s="1">
        <v>2</v>
      </c>
      <c r="P1180" t="str">
        <f t="shared" si="19"/>
        <v>morning</v>
      </c>
    </row>
    <row r="1181" spans="1:16" ht="15.75" customHeight="1" x14ac:dyDescent="0.35">
      <c r="A1181" s="1">
        <v>2180</v>
      </c>
      <c r="B1181" s="6">
        <v>45132</v>
      </c>
      <c r="C1181" s="1">
        <v>201</v>
      </c>
      <c r="D1181" s="1">
        <v>304</v>
      </c>
      <c r="E1181" s="1">
        <v>104</v>
      </c>
      <c r="F1181" s="1">
        <v>3</v>
      </c>
      <c r="G1181" s="15">
        <v>66.242000000000004</v>
      </c>
      <c r="H1181" s="15">
        <v>198.726</v>
      </c>
      <c r="I1181" s="15">
        <v>59.617799999999995</v>
      </c>
      <c r="J1181" s="1" t="b">
        <v>1</v>
      </c>
      <c r="K1181" s="9" t="s">
        <v>537</v>
      </c>
      <c r="L1181" s="1">
        <v>2023</v>
      </c>
      <c r="M1181" s="1">
        <v>7</v>
      </c>
      <c r="N1181" s="1" t="s">
        <v>31</v>
      </c>
      <c r="O1181" s="1">
        <v>5</v>
      </c>
      <c r="P1181" t="str">
        <f t="shared" si="19"/>
        <v>morning</v>
      </c>
    </row>
    <row r="1182" spans="1:16" ht="15.75" customHeight="1" x14ac:dyDescent="0.35">
      <c r="A1182" s="1">
        <v>2181</v>
      </c>
      <c r="B1182" s="6">
        <v>45498</v>
      </c>
      <c r="C1182" s="1">
        <v>203</v>
      </c>
      <c r="D1182" s="1">
        <v>304</v>
      </c>
      <c r="E1182" s="1">
        <v>105</v>
      </c>
      <c r="F1182" s="1">
        <v>2</v>
      </c>
      <c r="G1182" s="15">
        <v>104.23600000000002</v>
      </c>
      <c r="H1182" s="15">
        <v>208.47200000000004</v>
      </c>
      <c r="I1182" s="15">
        <v>31.270800000000005</v>
      </c>
      <c r="J1182" s="1" t="b">
        <v>0</v>
      </c>
      <c r="K1182" s="9" t="s">
        <v>813</v>
      </c>
      <c r="L1182" s="1">
        <v>2024</v>
      </c>
      <c r="M1182" s="1">
        <v>7</v>
      </c>
      <c r="N1182" s="1" t="s">
        <v>16</v>
      </c>
      <c r="O1182" s="1">
        <v>20</v>
      </c>
      <c r="P1182" t="str">
        <f t="shared" si="19"/>
        <v>evening</v>
      </c>
    </row>
    <row r="1183" spans="1:16" ht="15.75" customHeight="1" x14ac:dyDescent="0.35">
      <c r="A1183" s="1">
        <v>2182</v>
      </c>
      <c r="B1183" s="6">
        <v>45528</v>
      </c>
      <c r="C1183" s="1">
        <v>201</v>
      </c>
      <c r="D1183" s="1">
        <v>305</v>
      </c>
      <c r="E1183" s="1">
        <v>102</v>
      </c>
      <c r="F1183" s="1">
        <v>10</v>
      </c>
      <c r="G1183" s="15">
        <v>280.45600000000002</v>
      </c>
      <c r="H1183" s="15">
        <v>2804.5600000000004</v>
      </c>
      <c r="I1183" s="15">
        <v>476.7752000000001</v>
      </c>
      <c r="J1183" s="1" t="b">
        <v>0</v>
      </c>
      <c r="K1183" s="9" t="s">
        <v>321</v>
      </c>
      <c r="L1183" s="1">
        <v>2024</v>
      </c>
      <c r="M1183" s="1">
        <v>8</v>
      </c>
      <c r="N1183" s="1" t="s">
        <v>22</v>
      </c>
      <c r="O1183" s="1">
        <v>18</v>
      </c>
      <c r="P1183" t="str">
        <f t="shared" si="19"/>
        <v>evening</v>
      </c>
    </row>
    <row r="1184" spans="1:16" ht="15.75" customHeight="1" x14ac:dyDescent="0.35">
      <c r="A1184" s="1">
        <v>2183</v>
      </c>
      <c r="B1184" s="6">
        <v>44965</v>
      </c>
      <c r="C1184" s="1">
        <v>201</v>
      </c>
      <c r="D1184" s="1">
        <v>301</v>
      </c>
      <c r="E1184" s="1">
        <v>104</v>
      </c>
      <c r="F1184" s="1">
        <v>10</v>
      </c>
      <c r="G1184" s="15">
        <v>109.51600000000001</v>
      </c>
      <c r="H1184" s="15">
        <v>1095.1600000000001</v>
      </c>
      <c r="I1184" s="15">
        <v>208.08040000000003</v>
      </c>
      <c r="J1184" s="1" t="b">
        <v>0</v>
      </c>
      <c r="K1184" s="9" t="s">
        <v>278</v>
      </c>
      <c r="L1184" s="1">
        <v>2023</v>
      </c>
      <c r="M1184" s="1">
        <v>2</v>
      </c>
      <c r="N1184" s="1" t="s">
        <v>18</v>
      </c>
      <c r="O1184" s="1">
        <v>12</v>
      </c>
      <c r="P1184" t="str">
        <f t="shared" si="19"/>
        <v>afternoon</v>
      </c>
    </row>
    <row r="1185" spans="1:16" ht="15.75" customHeight="1" x14ac:dyDescent="0.35">
      <c r="A1185" s="1">
        <v>2184</v>
      </c>
      <c r="B1185" s="6">
        <v>45039</v>
      </c>
      <c r="C1185" s="1">
        <v>201</v>
      </c>
      <c r="D1185" s="1">
        <v>301</v>
      </c>
      <c r="E1185" s="1">
        <v>101</v>
      </c>
      <c r="F1185" s="1">
        <v>5</v>
      </c>
      <c r="G1185" s="15">
        <v>128.81</v>
      </c>
      <c r="H1185" s="15">
        <v>644.04999999999995</v>
      </c>
      <c r="I1185" s="15">
        <v>135.25049999999999</v>
      </c>
      <c r="J1185" s="1" t="b">
        <v>0</v>
      </c>
      <c r="K1185" s="9" t="s">
        <v>703</v>
      </c>
      <c r="L1185" s="1">
        <v>2023</v>
      </c>
      <c r="M1185" s="1">
        <v>4</v>
      </c>
      <c r="N1185" s="1" t="s">
        <v>20</v>
      </c>
      <c r="O1185" s="1">
        <v>20</v>
      </c>
      <c r="P1185" t="str">
        <f t="shared" si="19"/>
        <v>evening</v>
      </c>
    </row>
    <row r="1186" spans="1:16" ht="15.75" customHeight="1" x14ac:dyDescent="0.35">
      <c r="A1186" s="1">
        <v>2185</v>
      </c>
      <c r="B1186" s="6">
        <v>45096</v>
      </c>
      <c r="C1186" s="1">
        <v>204</v>
      </c>
      <c r="D1186" s="1">
        <v>301</v>
      </c>
      <c r="E1186" s="1">
        <v>104</v>
      </c>
      <c r="F1186" s="1">
        <v>3</v>
      </c>
      <c r="G1186" s="15">
        <v>484.08800000000002</v>
      </c>
      <c r="H1186" s="15">
        <v>1452.2640000000001</v>
      </c>
      <c r="I1186" s="15">
        <v>363.06600000000003</v>
      </c>
      <c r="J1186" s="1" t="b">
        <v>0</v>
      </c>
      <c r="K1186" s="9" t="s">
        <v>479</v>
      </c>
      <c r="L1186" s="1">
        <v>2023</v>
      </c>
      <c r="M1186" s="1">
        <v>6</v>
      </c>
      <c r="N1186" s="1" t="s">
        <v>28</v>
      </c>
      <c r="O1186" s="1">
        <v>16</v>
      </c>
      <c r="P1186" t="str">
        <f t="shared" si="19"/>
        <v>afternoon</v>
      </c>
    </row>
    <row r="1187" spans="1:16" ht="15.75" customHeight="1" x14ac:dyDescent="0.35">
      <c r="A1187" s="1">
        <v>2186</v>
      </c>
      <c r="B1187" s="6">
        <v>45278</v>
      </c>
      <c r="C1187" s="1">
        <v>202</v>
      </c>
      <c r="D1187" s="1">
        <v>303</v>
      </c>
      <c r="E1187" s="1">
        <v>103</v>
      </c>
      <c r="F1187" s="1">
        <v>4</v>
      </c>
      <c r="G1187" s="15">
        <v>161.304</v>
      </c>
      <c r="H1187" s="15">
        <v>645.21600000000001</v>
      </c>
      <c r="I1187" s="15">
        <v>193.56479999999999</v>
      </c>
      <c r="J1187" s="1" t="b">
        <v>0</v>
      </c>
      <c r="K1187" s="9" t="s">
        <v>814</v>
      </c>
      <c r="L1187" s="1">
        <v>2023</v>
      </c>
      <c r="M1187" s="1">
        <v>12</v>
      </c>
      <c r="N1187" s="1" t="s">
        <v>28</v>
      </c>
      <c r="O1187" s="1">
        <v>13</v>
      </c>
      <c r="P1187" t="str">
        <f t="shared" si="19"/>
        <v>afternoon</v>
      </c>
    </row>
    <row r="1188" spans="1:16" ht="15.75" customHeight="1" x14ac:dyDescent="0.35">
      <c r="A1188" s="1">
        <v>2187</v>
      </c>
      <c r="B1188" s="6">
        <v>45417</v>
      </c>
      <c r="C1188" s="1">
        <v>202</v>
      </c>
      <c r="D1188" s="1">
        <v>302</v>
      </c>
      <c r="E1188" s="1">
        <v>105</v>
      </c>
      <c r="F1188" s="1">
        <v>5</v>
      </c>
      <c r="G1188" s="15">
        <v>578.16000000000008</v>
      </c>
      <c r="H1188" s="15">
        <v>2890.8</v>
      </c>
      <c r="I1188" s="15">
        <v>433.62</v>
      </c>
      <c r="J1188" s="1" t="b">
        <v>0</v>
      </c>
      <c r="K1188" s="9" t="s">
        <v>462</v>
      </c>
      <c r="L1188" s="1">
        <v>2024</v>
      </c>
      <c r="M1188" s="1">
        <v>5</v>
      </c>
      <c r="N1188" s="1" t="s">
        <v>20</v>
      </c>
      <c r="O1188" s="1">
        <v>9</v>
      </c>
      <c r="P1188" t="str">
        <f t="shared" si="19"/>
        <v>morning</v>
      </c>
    </row>
    <row r="1189" spans="1:16" ht="15.75" customHeight="1" x14ac:dyDescent="0.35">
      <c r="A1189" s="1">
        <v>2188</v>
      </c>
      <c r="B1189" s="6">
        <v>44993</v>
      </c>
      <c r="C1189" s="1">
        <v>205</v>
      </c>
      <c r="D1189" s="1">
        <v>303</v>
      </c>
      <c r="E1189" s="1">
        <v>105</v>
      </c>
      <c r="F1189" s="1">
        <v>1</v>
      </c>
      <c r="G1189" s="15">
        <v>456.58800000000002</v>
      </c>
      <c r="H1189" s="15">
        <v>456.58800000000002</v>
      </c>
      <c r="I1189" s="15">
        <v>77.619960000000006</v>
      </c>
      <c r="J1189" s="1" t="b">
        <v>0</v>
      </c>
      <c r="K1189" s="9" t="s">
        <v>815</v>
      </c>
      <c r="L1189" s="1">
        <v>2023</v>
      </c>
      <c r="M1189" s="1">
        <v>3</v>
      </c>
      <c r="N1189" s="1" t="s">
        <v>18</v>
      </c>
      <c r="O1189" s="1">
        <v>11</v>
      </c>
      <c r="P1189" t="str">
        <f t="shared" si="19"/>
        <v>morning</v>
      </c>
    </row>
    <row r="1190" spans="1:16" ht="15.75" customHeight="1" x14ac:dyDescent="0.35">
      <c r="A1190" s="1">
        <v>2189</v>
      </c>
      <c r="B1190" s="6">
        <v>45273</v>
      </c>
      <c r="C1190" s="1">
        <v>201</v>
      </c>
      <c r="D1190" s="1">
        <v>302</v>
      </c>
      <c r="E1190" s="1">
        <v>102</v>
      </c>
      <c r="F1190" s="1">
        <v>1</v>
      </c>
      <c r="G1190" s="15">
        <v>99.418000000000006</v>
      </c>
      <c r="H1190" s="15">
        <v>99.418000000000006</v>
      </c>
      <c r="I1190" s="15">
        <v>18.889420000000001</v>
      </c>
      <c r="J1190" s="1" t="b">
        <v>0</v>
      </c>
      <c r="K1190" s="9" t="s">
        <v>391</v>
      </c>
      <c r="L1190" s="1">
        <v>2023</v>
      </c>
      <c r="M1190" s="1">
        <v>12</v>
      </c>
      <c r="N1190" s="1" t="s">
        <v>18</v>
      </c>
      <c r="O1190" s="1">
        <v>17</v>
      </c>
      <c r="P1190" t="str">
        <f t="shared" si="19"/>
        <v>afternoon</v>
      </c>
    </row>
    <row r="1191" spans="1:16" ht="15.75" customHeight="1" x14ac:dyDescent="0.35">
      <c r="A1191" s="1">
        <v>2190</v>
      </c>
      <c r="B1191" s="6">
        <v>45286</v>
      </c>
      <c r="C1191" s="1">
        <v>202</v>
      </c>
      <c r="D1191" s="1">
        <v>304</v>
      </c>
      <c r="E1191" s="1">
        <v>101</v>
      </c>
      <c r="F1191" s="1">
        <v>6</v>
      </c>
      <c r="G1191" s="15">
        <v>85.382000000000005</v>
      </c>
      <c r="H1191" s="15">
        <v>512.29200000000003</v>
      </c>
      <c r="I1191" s="15">
        <v>107.58132000000001</v>
      </c>
      <c r="J1191" s="1" t="b">
        <v>0</v>
      </c>
      <c r="K1191" s="9" t="s">
        <v>682</v>
      </c>
      <c r="L1191" s="1">
        <v>2023</v>
      </c>
      <c r="M1191" s="1">
        <v>12</v>
      </c>
      <c r="N1191" s="1" t="s">
        <v>31</v>
      </c>
      <c r="O1191" s="1">
        <v>23</v>
      </c>
      <c r="P1191" t="str">
        <f t="shared" si="19"/>
        <v>night</v>
      </c>
    </row>
    <row r="1192" spans="1:16" ht="15.75" customHeight="1" x14ac:dyDescent="0.35">
      <c r="A1192" s="1">
        <v>2191</v>
      </c>
      <c r="B1192" s="6">
        <v>45367</v>
      </c>
      <c r="C1192" s="1">
        <v>201</v>
      </c>
      <c r="D1192" s="1">
        <v>301</v>
      </c>
      <c r="E1192" s="1">
        <v>105</v>
      </c>
      <c r="F1192" s="1">
        <v>7</v>
      </c>
      <c r="G1192" s="15">
        <v>74.975999999999999</v>
      </c>
      <c r="H1192" s="15">
        <v>524.83199999999999</v>
      </c>
      <c r="I1192" s="15">
        <v>131.208</v>
      </c>
      <c r="J1192" s="1" t="b">
        <v>1</v>
      </c>
      <c r="K1192" s="9" t="s">
        <v>743</v>
      </c>
      <c r="L1192" s="1">
        <v>2024</v>
      </c>
      <c r="M1192" s="1">
        <v>3</v>
      </c>
      <c r="N1192" s="1" t="s">
        <v>22</v>
      </c>
      <c r="O1192" s="1">
        <v>19</v>
      </c>
      <c r="P1192" t="str">
        <f t="shared" si="19"/>
        <v>evening</v>
      </c>
    </row>
    <row r="1193" spans="1:16" ht="15.75" customHeight="1" x14ac:dyDescent="0.35">
      <c r="A1193" s="1">
        <v>2192</v>
      </c>
      <c r="B1193" s="6">
        <v>45307</v>
      </c>
      <c r="C1193" s="1">
        <v>201</v>
      </c>
      <c r="D1193" s="1">
        <v>305</v>
      </c>
      <c r="E1193" s="1">
        <v>102</v>
      </c>
      <c r="F1193" s="1">
        <v>8</v>
      </c>
      <c r="G1193" s="15">
        <v>167.11199999999999</v>
      </c>
      <c r="H1193" s="15">
        <v>1336.896</v>
      </c>
      <c r="I1193" s="15">
        <v>401.06879999999995</v>
      </c>
      <c r="J1193" s="1" t="b">
        <v>0</v>
      </c>
      <c r="K1193" s="9" t="s">
        <v>816</v>
      </c>
      <c r="L1193" s="1">
        <v>2024</v>
      </c>
      <c r="M1193" s="1">
        <v>1</v>
      </c>
      <c r="N1193" s="1" t="s">
        <v>31</v>
      </c>
      <c r="O1193" s="1">
        <v>17</v>
      </c>
      <c r="P1193" t="str">
        <f t="shared" si="19"/>
        <v>afternoon</v>
      </c>
    </row>
    <row r="1194" spans="1:16" ht="15.75" customHeight="1" x14ac:dyDescent="0.35">
      <c r="A1194" s="1">
        <v>2193</v>
      </c>
      <c r="B1194" s="6">
        <v>45521</v>
      </c>
      <c r="C1194" s="1">
        <v>204</v>
      </c>
      <c r="D1194" s="1">
        <v>301</v>
      </c>
      <c r="E1194" s="1">
        <v>103</v>
      </c>
      <c r="F1194" s="1">
        <v>6</v>
      </c>
      <c r="G1194" s="15">
        <v>301.44400000000007</v>
      </c>
      <c r="H1194" s="15">
        <v>1808.6640000000004</v>
      </c>
      <c r="I1194" s="15">
        <v>271.29960000000005</v>
      </c>
      <c r="J1194" s="1" t="b">
        <v>0</v>
      </c>
      <c r="K1194" s="9" t="s">
        <v>254</v>
      </c>
      <c r="L1194" s="1">
        <v>2024</v>
      </c>
      <c r="M1194" s="1">
        <v>8</v>
      </c>
      <c r="N1194" s="1" t="s">
        <v>22</v>
      </c>
      <c r="O1194" s="1">
        <v>10</v>
      </c>
      <c r="P1194" t="str">
        <f t="shared" si="19"/>
        <v>morning</v>
      </c>
    </row>
    <row r="1195" spans="1:16" ht="15.75" customHeight="1" x14ac:dyDescent="0.35">
      <c r="A1195" s="1">
        <v>2194</v>
      </c>
      <c r="B1195" s="6">
        <v>45331</v>
      </c>
      <c r="C1195" s="1">
        <v>203</v>
      </c>
      <c r="D1195" s="1">
        <v>302</v>
      </c>
      <c r="E1195" s="1">
        <v>101</v>
      </c>
      <c r="F1195" s="1">
        <v>1</v>
      </c>
      <c r="G1195" s="15">
        <v>311.52000000000004</v>
      </c>
      <c r="H1195" s="15">
        <v>311.52000000000004</v>
      </c>
      <c r="I1195" s="15">
        <v>52.958400000000012</v>
      </c>
      <c r="J1195" s="1" t="b">
        <v>0</v>
      </c>
      <c r="K1195" s="9" t="s">
        <v>131</v>
      </c>
      <c r="L1195" s="1">
        <v>2024</v>
      </c>
      <c r="M1195" s="1">
        <v>2</v>
      </c>
      <c r="N1195" s="1" t="s">
        <v>26</v>
      </c>
      <c r="O1195" s="1">
        <v>17</v>
      </c>
      <c r="P1195" t="str">
        <f t="shared" si="19"/>
        <v>afternoon</v>
      </c>
    </row>
    <row r="1196" spans="1:16" ht="15.75" customHeight="1" x14ac:dyDescent="0.35">
      <c r="A1196" s="1">
        <v>2195</v>
      </c>
      <c r="B1196" s="6">
        <v>45372</v>
      </c>
      <c r="C1196" s="1">
        <v>203</v>
      </c>
      <c r="D1196" s="1">
        <v>303</v>
      </c>
      <c r="E1196" s="1">
        <v>101</v>
      </c>
      <c r="F1196" s="1">
        <v>6</v>
      </c>
      <c r="G1196" s="15">
        <v>517.99</v>
      </c>
      <c r="H1196" s="15">
        <v>3107.94</v>
      </c>
      <c r="I1196" s="15">
        <v>590.5086</v>
      </c>
      <c r="J1196" s="1" t="b">
        <v>0</v>
      </c>
      <c r="K1196" s="9" t="s">
        <v>817</v>
      </c>
      <c r="L1196" s="1">
        <v>2024</v>
      </c>
      <c r="M1196" s="1">
        <v>3</v>
      </c>
      <c r="N1196" s="1" t="s">
        <v>16</v>
      </c>
      <c r="O1196" s="1">
        <v>19</v>
      </c>
      <c r="P1196" t="str">
        <f t="shared" si="19"/>
        <v>evening</v>
      </c>
    </row>
    <row r="1197" spans="1:16" ht="15.75" customHeight="1" x14ac:dyDescent="0.35">
      <c r="A1197" s="1">
        <v>2196</v>
      </c>
      <c r="B1197" s="6">
        <v>45526</v>
      </c>
      <c r="C1197" s="1">
        <v>204</v>
      </c>
      <c r="D1197" s="1">
        <v>303</v>
      </c>
      <c r="E1197" s="1">
        <v>103</v>
      </c>
      <c r="F1197" s="1">
        <v>2</v>
      </c>
      <c r="G1197" s="15">
        <v>450.14200000000005</v>
      </c>
      <c r="H1197" s="15">
        <v>900.28400000000011</v>
      </c>
      <c r="I1197" s="15">
        <v>189.05964</v>
      </c>
      <c r="J1197" s="1" t="b">
        <v>0</v>
      </c>
      <c r="K1197" s="9" t="s">
        <v>99</v>
      </c>
      <c r="L1197" s="1">
        <v>2024</v>
      </c>
      <c r="M1197" s="1">
        <v>8</v>
      </c>
      <c r="N1197" s="1" t="s">
        <v>16</v>
      </c>
      <c r="O1197" s="1">
        <v>9</v>
      </c>
      <c r="P1197" t="str">
        <f t="shared" si="19"/>
        <v>morning</v>
      </c>
    </row>
    <row r="1198" spans="1:16" ht="15.75" customHeight="1" x14ac:dyDescent="0.35">
      <c r="A1198" s="1">
        <v>2197</v>
      </c>
      <c r="B1198" s="6">
        <v>45460</v>
      </c>
      <c r="C1198" s="1">
        <v>204</v>
      </c>
      <c r="D1198" s="1">
        <v>301</v>
      </c>
      <c r="E1198" s="1">
        <v>101</v>
      </c>
      <c r="F1198" s="1">
        <v>8</v>
      </c>
      <c r="G1198" s="15">
        <v>331.40800000000002</v>
      </c>
      <c r="H1198" s="15">
        <v>2651.2640000000001</v>
      </c>
      <c r="I1198" s="15">
        <v>662.81600000000003</v>
      </c>
      <c r="J1198" s="1" t="b">
        <v>1</v>
      </c>
      <c r="K1198" s="9" t="s">
        <v>602</v>
      </c>
      <c r="L1198" s="1">
        <v>2024</v>
      </c>
      <c r="M1198" s="1">
        <v>6</v>
      </c>
      <c r="N1198" s="1" t="s">
        <v>28</v>
      </c>
      <c r="O1198" s="1">
        <v>7</v>
      </c>
      <c r="P1198" t="str">
        <f t="shared" si="19"/>
        <v>morning</v>
      </c>
    </row>
    <row r="1199" spans="1:16" ht="15.75" customHeight="1" x14ac:dyDescent="0.35">
      <c r="A1199" s="1">
        <v>2198</v>
      </c>
      <c r="B1199" s="6">
        <v>44960</v>
      </c>
      <c r="C1199" s="1">
        <v>204</v>
      </c>
      <c r="D1199" s="1">
        <v>305</v>
      </c>
      <c r="E1199" s="1">
        <v>104</v>
      </c>
      <c r="F1199" s="1">
        <v>5</v>
      </c>
      <c r="G1199" s="15">
        <v>183.084</v>
      </c>
      <c r="H1199" s="15">
        <v>915.42000000000007</v>
      </c>
      <c r="I1199" s="15">
        <v>274.62600000000003</v>
      </c>
      <c r="J1199" s="1" t="b">
        <v>0</v>
      </c>
      <c r="K1199" s="9" t="s">
        <v>432</v>
      </c>
      <c r="L1199" s="1">
        <v>2023</v>
      </c>
      <c r="M1199" s="1">
        <v>2</v>
      </c>
      <c r="N1199" s="1" t="s">
        <v>26</v>
      </c>
      <c r="O1199" s="1">
        <v>3</v>
      </c>
      <c r="P1199" t="str">
        <f t="shared" si="19"/>
        <v>morning</v>
      </c>
    </row>
    <row r="1200" spans="1:16" ht="15.75" customHeight="1" x14ac:dyDescent="0.35">
      <c r="A1200" s="1">
        <v>2199</v>
      </c>
      <c r="B1200" s="6">
        <v>45260</v>
      </c>
      <c r="C1200" s="1">
        <v>204</v>
      </c>
      <c r="D1200" s="1">
        <v>302</v>
      </c>
      <c r="E1200" s="1">
        <v>101</v>
      </c>
      <c r="F1200" s="1">
        <v>8</v>
      </c>
      <c r="G1200" s="15">
        <v>260.23800000000006</v>
      </c>
      <c r="H1200" s="15">
        <v>2081.9040000000005</v>
      </c>
      <c r="I1200" s="15">
        <v>312.28560000000004</v>
      </c>
      <c r="J1200" s="1" t="b">
        <v>0</v>
      </c>
      <c r="K1200" s="9" t="s">
        <v>411</v>
      </c>
      <c r="L1200" s="1">
        <v>2023</v>
      </c>
      <c r="M1200" s="1">
        <v>11</v>
      </c>
      <c r="N1200" s="1" t="s">
        <v>16</v>
      </c>
      <c r="O1200" s="1">
        <v>1</v>
      </c>
      <c r="P1200" t="str">
        <f t="shared" si="19"/>
        <v>morning</v>
      </c>
    </row>
    <row r="1201" spans="1:16" ht="15.75" customHeight="1" x14ac:dyDescent="0.35">
      <c r="A1201" s="1">
        <v>2200</v>
      </c>
      <c r="B1201" s="6">
        <v>45274</v>
      </c>
      <c r="C1201" s="1">
        <v>203</v>
      </c>
      <c r="D1201" s="1">
        <v>303</v>
      </c>
      <c r="E1201" s="1">
        <v>103</v>
      </c>
      <c r="F1201" s="1">
        <v>5</v>
      </c>
      <c r="G1201" s="15">
        <v>162.29400000000001</v>
      </c>
      <c r="H1201" s="15">
        <v>811.47</v>
      </c>
      <c r="I1201" s="15">
        <v>137.94990000000001</v>
      </c>
      <c r="J1201" s="1" t="b">
        <v>0</v>
      </c>
      <c r="K1201" s="9" t="s">
        <v>316</v>
      </c>
      <c r="L1201" s="1">
        <v>2023</v>
      </c>
      <c r="M1201" s="1">
        <v>12</v>
      </c>
      <c r="N1201" s="1" t="s">
        <v>16</v>
      </c>
      <c r="O1201" s="1">
        <v>18</v>
      </c>
      <c r="P1201" t="str">
        <f t="shared" si="19"/>
        <v>evening</v>
      </c>
    </row>
    <row r="1202" spans="1:16" ht="15.75" customHeight="1" x14ac:dyDescent="0.35">
      <c r="A1202" s="1">
        <v>1859</v>
      </c>
      <c r="B1202" s="6">
        <v>45569</v>
      </c>
      <c r="C1202" s="1">
        <v>203</v>
      </c>
      <c r="D1202" s="1">
        <v>301</v>
      </c>
      <c r="E1202" s="1">
        <v>104</v>
      </c>
      <c r="F1202" s="1">
        <v>5</v>
      </c>
      <c r="G1202" s="15">
        <v>340.64800000000002</v>
      </c>
      <c r="H1202" s="15">
        <v>1703.2400000000002</v>
      </c>
      <c r="I1202" s="15">
        <v>323.61560000000003</v>
      </c>
      <c r="J1202" s="1" t="b">
        <v>1</v>
      </c>
      <c r="K1202" s="9" t="s">
        <v>668</v>
      </c>
      <c r="L1202" s="1">
        <v>2024</v>
      </c>
      <c r="M1202" s="1">
        <v>10</v>
      </c>
      <c r="N1202" s="1" t="s">
        <v>26</v>
      </c>
      <c r="O1202" s="1">
        <v>5</v>
      </c>
      <c r="P1202" t="str">
        <f t="shared" si="19"/>
        <v>morning</v>
      </c>
    </row>
    <row r="1203" spans="1:16" ht="15.75" customHeight="1" x14ac:dyDescent="0.35">
      <c r="A1203" s="1">
        <v>2430</v>
      </c>
      <c r="B1203" s="6">
        <v>45576</v>
      </c>
      <c r="C1203" s="1">
        <v>202</v>
      </c>
      <c r="D1203" s="1">
        <v>305</v>
      </c>
      <c r="E1203" s="1">
        <v>102</v>
      </c>
      <c r="F1203" s="1">
        <v>8</v>
      </c>
      <c r="G1203" s="15">
        <v>192.01600000000002</v>
      </c>
      <c r="H1203" s="15">
        <v>1536.1280000000002</v>
      </c>
      <c r="I1203" s="15">
        <v>322.58688000000001</v>
      </c>
      <c r="J1203" s="1" t="b">
        <v>0</v>
      </c>
      <c r="K1203" s="9" t="s">
        <v>918</v>
      </c>
      <c r="L1203" s="1">
        <v>2024</v>
      </c>
      <c r="M1203" s="1">
        <v>10</v>
      </c>
      <c r="N1203" s="1" t="s">
        <v>26</v>
      </c>
      <c r="O1203" s="1">
        <v>22</v>
      </c>
      <c r="P1203" t="str">
        <f t="shared" si="19"/>
        <v>night</v>
      </c>
    </row>
    <row r="1204" spans="1:16" ht="15.75" customHeight="1" x14ac:dyDescent="0.35">
      <c r="A1204" s="1">
        <v>2203</v>
      </c>
      <c r="B1204" s="6">
        <v>45141</v>
      </c>
      <c r="C1204" s="1">
        <v>203</v>
      </c>
      <c r="D1204" s="1">
        <v>302</v>
      </c>
      <c r="E1204" s="1">
        <v>105</v>
      </c>
      <c r="F1204" s="1">
        <v>10</v>
      </c>
      <c r="G1204" s="15">
        <v>640.904</v>
      </c>
      <c r="H1204" s="15">
        <v>6409.04</v>
      </c>
      <c r="I1204" s="15">
        <v>1602.26</v>
      </c>
      <c r="J1204" s="1" t="b">
        <v>0</v>
      </c>
      <c r="K1204" s="9" t="s">
        <v>437</v>
      </c>
      <c r="L1204" s="1">
        <v>2023</v>
      </c>
      <c r="M1204" s="1">
        <v>8</v>
      </c>
      <c r="N1204" s="1" t="s">
        <v>16</v>
      </c>
      <c r="O1204" s="1">
        <v>23</v>
      </c>
      <c r="P1204" t="str">
        <f t="shared" si="19"/>
        <v>night</v>
      </c>
    </row>
    <row r="1205" spans="1:16" ht="15.75" customHeight="1" x14ac:dyDescent="0.35">
      <c r="A1205" s="1">
        <v>2204</v>
      </c>
      <c r="B1205" s="6">
        <v>45160</v>
      </c>
      <c r="C1205" s="1">
        <v>204</v>
      </c>
      <c r="D1205" s="1">
        <v>301</v>
      </c>
      <c r="E1205" s="1">
        <v>104</v>
      </c>
      <c r="F1205" s="1">
        <v>1</v>
      </c>
      <c r="G1205" s="15">
        <v>61.225999999999999</v>
      </c>
      <c r="H1205" s="15">
        <v>61.225999999999999</v>
      </c>
      <c r="I1205" s="15">
        <v>18.367799999999999</v>
      </c>
      <c r="J1205" s="1" t="b">
        <v>0</v>
      </c>
      <c r="K1205" s="9" t="s">
        <v>204</v>
      </c>
      <c r="L1205" s="1">
        <v>2023</v>
      </c>
      <c r="M1205" s="1">
        <v>8</v>
      </c>
      <c r="N1205" s="1" t="s">
        <v>31</v>
      </c>
      <c r="O1205" s="1">
        <v>21</v>
      </c>
      <c r="P1205" t="str">
        <f t="shared" si="19"/>
        <v>night</v>
      </c>
    </row>
    <row r="1206" spans="1:16" ht="15.75" customHeight="1" x14ac:dyDescent="0.35">
      <c r="A1206" s="1">
        <v>2205</v>
      </c>
      <c r="B1206" s="6">
        <v>45068</v>
      </c>
      <c r="C1206" s="1">
        <v>202</v>
      </c>
      <c r="D1206" s="1">
        <v>305</v>
      </c>
      <c r="E1206" s="1">
        <v>104</v>
      </c>
      <c r="F1206" s="1">
        <v>2</v>
      </c>
      <c r="G1206" s="15">
        <v>607.39800000000002</v>
      </c>
      <c r="H1206" s="15">
        <v>1214.796</v>
      </c>
      <c r="I1206" s="15">
        <v>182.21940000000001</v>
      </c>
      <c r="J1206" s="1" t="b">
        <v>0</v>
      </c>
      <c r="K1206" s="9" t="s">
        <v>226</v>
      </c>
      <c r="L1206" s="1">
        <v>2023</v>
      </c>
      <c r="M1206" s="1">
        <v>5</v>
      </c>
      <c r="N1206" s="1" t="s">
        <v>28</v>
      </c>
      <c r="O1206" s="1">
        <v>13</v>
      </c>
      <c r="P1206" t="str">
        <f t="shared" si="19"/>
        <v>afternoon</v>
      </c>
    </row>
    <row r="1207" spans="1:16" ht="15.75" customHeight="1" x14ac:dyDescent="0.35">
      <c r="A1207" s="1">
        <v>2206</v>
      </c>
      <c r="B1207" s="6">
        <v>45529</v>
      </c>
      <c r="C1207" s="1">
        <v>203</v>
      </c>
      <c r="D1207" s="1">
        <v>302</v>
      </c>
      <c r="E1207" s="1">
        <v>104</v>
      </c>
      <c r="F1207" s="1">
        <v>6</v>
      </c>
      <c r="G1207" s="15">
        <v>414.76600000000002</v>
      </c>
      <c r="H1207" s="15">
        <v>2488.596</v>
      </c>
      <c r="I1207" s="15">
        <v>423.06132000000002</v>
      </c>
      <c r="J1207" s="1" t="b">
        <v>0</v>
      </c>
      <c r="K1207" s="9" t="s">
        <v>490</v>
      </c>
      <c r="L1207" s="1">
        <v>2024</v>
      </c>
      <c r="M1207" s="1">
        <v>8</v>
      </c>
      <c r="N1207" s="1" t="s">
        <v>20</v>
      </c>
      <c r="O1207" s="1">
        <v>7</v>
      </c>
      <c r="P1207" t="str">
        <f t="shared" si="19"/>
        <v>morning</v>
      </c>
    </row>
    <row r="1208" spans="1:16" ht="15.75" customHeight="1" x14ac:dyDescent="0.35">
      <c r="A1208" s="1">
        <v>2207</v>
      </c>
      <c r="B1208" s="6">
        <v>45085</v>
      </c>
      <c r="C1208" s="1">
        <v>202</v>
      </c>
      <c r="D1208" s="1">
        <v>303</v>
      </c>
      <c r="E1208" s="1">
        <v>105</v>
      </c>
      <c r="F1208" s="1">
        <v>1</v>
      </c>
      <c r="G1208" s="15">
        <v>494.09800000000007</v>
      </c>
      <c r="H1208" s="15">
        <v>494.09800000000007</v>
      </c>
      <c r="I1208" s="15">
        <v>93.878620000000012</v>
      </c>
      <c r="J1208" s="1" t="b">
        <v>0</v>
      </c>
      <c r="K1208" s="9" t="s">
        <v>819</v>
      </c>
      <c r="L1208" s="1">
        <v>2023</v>
      </c>
      <c r="M1208" s="1">
        <v>6</v>
      </c>
      <c r="N1208" s="1" t="s">
        <v>16</v>
      </c>
      <c r="O1208" s="1">
        <v>14</v>
      </c>
      <c r="P1208" t="str">
        <f t="shared" si="19"/>
        <v>afternoon</v>
      </c>
    </row>
    <row r="1209" spans="1:16" ht="15.75" customHeight="1" x14ac:dyDescent="0.35">
      <c r="A1209" s="1">
        <v>2208</v>
      </c>
      <c r="B1209" s="6">
        <v>44967</v>
      </c>
      <c r="C1209" s="1">
        <v>205</v>
      </c>
      <c r="D1209" s="1">
        <v>302</v>
      </c>
      <c r="E1209" s="1">
        <v>104</v>
      </c>
      <c r="F1209" s="1">
        <v>4</v>
      </c>
      <c r="G1209" s="15">
        <v>59.620000000000005</v>
      </c>
      <c r="H1209" s="15">
        <v>238.48000000000002</v>
      </c>
      <c r="I1209" s="15">
        <v>50.080800000000004</v>
      </c>
      <c r="J1209" s="1" t="b">
        <v>0</v>
      </c>
      <c r="K1209" s="9" t="s">
        <v>168</v>
      </c>
      <c r="L1209" s="1">
        <v>2023</v>
      </c>
      <c r="M1209" s="1">
        <v>2</v>
      </c>
      <c r="N1209" s="1" t="s">
        <v>26</v>
      </c>
      <c r="O1209" s="1">
        <v>16</v>
      </c>
      <c r="P1209" t="str">
        <f t="shared" si="19"/>
        <v>afternoon</v>
      </c>
    </row>
    <row r="1210" spans="1:16" ht="15.75" customHeight="1" x14ac:dyDescent="0.35">
      <c r="A1210" s="1">
        <v>2209</v>
      </c>
      <c r="B1210" s="6">
        <v>44938</v>
      </c>
      <c r="C1210" s="1">
        <v>201</v>
      </c>
      <c r="D1210" s="1">
        <v>302</v>
      </c>
      <c r="E1210" s="1">
        <v>103</v>
      </c>
      <c r="F1210" s="1">
        <v>7</v>
      </c>
      <c r="G1210" s="15">
        <v>57.375999999999998</v>
      </c>
      <c r="H1210" s="15">
        <v>401.63200000000001</v>
      </c>
      <c r="I1210" s="15">
        <v>100.408</v>
      </c>
      <c r="J1210" s="1" t="b">
        <v>0</v>
      </c>
      <c r="K1210" s="9" t="s">
        <v>820</v>
      </c>
      <c r="L1210" s="1">
        <v>2023</v>
      </c>
      <c r="M1210" s="1">
        <v>1</v>
      </c>
      <c r="N1210" s="1" t="s">
        <v>16</v>
      </c>
      <c r="O1210" s="1">
        <v>23</v>
      </c>
      <c r="P1210" t="str">
        <f t="shared" si="19"/>
        <v>night</v>
      </c>
    </row>
    <row r="1211" spans="1:16" ht="15.75" customHeight="1" x14ac:dyDescent="0.35">
      <c r="A1211" s="1">
        <v>2210</v>
      </c>
      <c r="B1211" s="6">
        <v>44895</v>
      </c>
      <c r="C1211" s="1">
        <v>202</v>
      </c>
      <c r="D1211" s="1">
        <v>302</v>
      </c>
      <c r="E1211" s="1">
        <v>101</v>
      </c>
      <c r="F1211" s="1">
        <v>5</v>
      </c>
      <c r="G1211" s="15">
        <v>442.20000000000005</v>
      </c>
      <c r="H1211" s="15">
        <v>2211</v>
      </c>
      <c r="I1211" s="15">
        <v>663.3</v>
      </c>
      <c r="J1211" s="1" t="b">
        <v>0</v>
      </c>
      <c r="K1211" s="9" t="s">
        <v>668</v>
      </c>
      <c r="L1211" s="1">
        <v>2022</v>
      </c>
      <c r="M1211" s="1">
        <v>11</v>
      </c>
      <c r="N1211" s="1" t="s">
        <v>18</v>
      </c>
      <c r="O1211" s="1">
        <v>5</v>
      </c>
      <c r="P1211" t="str">
        <f t="shared" si="19"/>
        <v>morning</v>
      </c>
    </row>
    <row r="1212" spans="1:16" ht="15.75" customHeight="1" x14ac:dyDescent="0.35">
      <c r="A1212" s="1">
        <v>2211</v>
      </c>
      <c r="B1212" s="6">
        <v>45105</v>
      </c>
      <c r="C1212" s="1">
        <v>204</v>
      </c>
      <c r="D1212" s="1">
        <v>301</v>
      </c>
      <c r="E1212" s="1">
        <v>105</v>
      </c>
      <c r="F1212" s="1">
        <v>1</v>
      </c>
      <c r="G1212" s="15">
        <v>600.62200000000007</v>
      </c>
      <c r="H1212" s="15">
        <v>600.62200000000007</v>
      </c>
      <c r="I1212" s="15">
        <v>90.093300000000013</v>
      </c>
      <c r="J1212" s="1" t="b">
        <v>0</v>
      </c>
      <c r="K1212" s="9" t="s">
        <v>742</v>
      </c>
      <c r="L1212" s="1">
        <v>2023</v>
      </c>
      <c r="M1212" s="1">
        <v>6</v>
      </c>
      <c r="N1212" s="1" t="s">
        <v>18</v>
      </c>
      <c r="O1212" s="1">
        <v>3</v>
      </c>
      <c r="P1212" t="str">
        <f t="shared" si="19"/>
        <v>morning</v>
      </c>
    </row>
    <row r="1213" spans="1:16" ht="15.75" customHeight="1" x14ac:dyDescent="0.35">
      <c r="A1213" s="1">
        <v>2212</v>
      </c>
      <c r="B1213" s="6">
        <v>45331</v>
      </c>
      <c r="C1213" s="1">
        <v>204</v>
      </c>
      <c r="D1213" s="1">
        <v>304</v>
      </c>
      <c r="E1213" s="1">
        <v>103</v>
      </c>
      <c r="F1213" s="1">
        <v>8</v>
      </c>
      <c r="G1213" s="15">
        <v>194.17200000000003</v>
      </c>
      <c r="H1213" s="15">
        <v>1553.3760000000002</v>
      </c>
      <c r="I1213" s="15">
        <v>264.07392000000004</v>
      </c>
      <c r="J1213" s="1" t="b">
        <v>0</v>
      </c>
      <c r="K1213" s="9" t="s">
        <v>821</v>
      </c>
      <c r="L1213" s="1">
        <v>2024</v>
      </c>
      <c r="M1213" s="1">
        <v>2</v>
      </c>
      <c r="N1213" s="1" t="s">
        <v>26</v>
      </c>
      <c r="O1213" s="1">
        <v>8</v>
      </c>
      <c r="P1213" t="str">
        <f t="shared" si="19"/>
        <v>morning</v>
      </c>
    </row>
    <row r="1214" spans="1:16" ht="15.75" customHeight="1" x14ac:dyDescent="0.35">
      <c r="A1214" s="1">
        <v>2213</v>
      </c>
      <c r="B1214" s="6">
        <v>44932</v>
      </c>
      <c r="C1214" s="1">
        <v>202</v>
      </c>
      <c r="D1214" s="1">
        <v>302</v>
      </c>
      <c r="E1214" s="1">
        <v>101</v>
      </c>
      <c r="F1214" s="1">
        <v>4</v>
      </c>
      <c r="G1214" s="15">
        <v>248.24800000000002</v>
      </c>
      <c r="H1214" s="15">
        <v>992.99200000000008</v>
      </c>
      <c r="I1214" s="15">
        <v>188.66848000000002</v>
      </c>
      <c r="J1214" s="1" t="b">
        <v>0</v>
      </c>
      <c r="K1214" s="9" t="s">
        <v>255</v>
      </c>
      <c r="L1214" s="1">
        <v>2023</v>
      </c>
      <c r="M1214" s="1">
        <v>1</v>
      </c>
      <c r="N1214" s="1" t="s">
        <v>26</v>
      </c>
      <c r="O1214" s="1">
        <v>10</v>
      </c>
      <c r="P1214" t="str">
        <f t="shared" si="19"/>
        <v>morning</v>
      </c>
    </row>
    <row r="1215" spans="1:16" ht="15.75" customHeight="1" x14ac:dyDescent="0.35">
      <c r="A1215" s="1">
        <v>2214</v>
      </c>
      <c r="B1215" s="6">
        <v>45077</v>
      </c>
      <c r="C1215" s="1">
        <v>202</v>
      </c>
      <c r="D1215" s="1">
        <v>303</v>
      </c>
      <c r="E1215" s="1">
        <v>104</v>
      </c>
      <c r="F1215" s="1">
        <v>6</v>
      </c>
      <c r="G1215" s="15">
        <v>533.06000000000006</v>
      </c>
      <c r="H1215" s="15">
        <v>3198.3600000000006</v>
      </c>
      <c r="I1215" s="15">
        <v>671.65560000000005</v>
      </c>
      <c r="J1215" s="1" t="b">
        <v>0</v>
      </c>
      <c r="K1215" s="9" t="s">
        <v>822</v>
      </c>
      <c r="L1215" s="1">
        <v>2023</v>
      </c>
      <c r="M1215" s="1">
        <v>5</v>
      </c>
      <c r="N1215" s="1" t="s">
        <v>18</v>
      </c>
      <c r="O1215" s="1">
        <v>22</v>
      </c>
      <c r="P1215" t="str">
        <f t="shared" si="19"/>
        <v>night</v>
      </c>
    </row>
    <row r="1216" spans="1:16" ht="15.75" customHeight="1" x14ac:dyDescent="0.35">
      <c r="A1216" s="1">
        <v>2215</v>
      </c>
      <c r="B1216" s="6">
        <v>45562</v>
      </c>
      <c r="C1216" s="1">
        <v>204</v>
      </c>
      <c r="D1216" s="1">
        <v>302</v>
      </c>
      <c r="E1216" s="1">
        <v>102</v>
      </c>
      <c r="F1216" s="1">
        <v>7</v>
      </c>
      <c r="G1216" s="15">
        <v>291.54400000000004</v>
      </c>
      <c r="H1216" s="15">
        <v>2040.8080000000002</v>
      </c>
      <c r="I1216" s="15">
        <v>510.20200000000006</v>
      </c>
      <c r="J1216" s="1" t="b">
        <v>0</v>
      </c>
      <c r="K1216" s="9" t="s">
        <v>823</v>
      </c>
      <c r="L1216" s="1">
        <v>2024</v>
      </c>
      <c r="M1216" s="1">
        <v>9</v>
      </c>
      <c r="N1216" s="1" t="s">
        <v>26</v>
      </c>
      <c r="O1216" s="1">
        <v>20</v>
      </c>
      <c r="P1216" t="str">
        <f t="shared" si="19"/>
        <v>evening</v>
      </c>
    </row>
    <row r="1217" spans="1:16" ht="15.75" customHeight="1" x14ac:dyDescent="0.35">
      <c r="A1217" s="1">
        <v>2216</v>
      </c>
      <c r="B1217" s="6">
        <v>45236</v>
      </c>
      <c r="C1217" s="1">
        <v>201</v>
      </c>
      <c r="D1217" s="1">
        <v>302</v>
      </c>
      <c r="E1217" s="1">
        <v>103</v>
      </c>
      <c r="F1217" s="1">
        <v>9</v>
      </c>
      <c r="G1217" s="15">
        <v>527.29600000000005</v>
      </c>
      <c r="H1217" s="15">
        <v>4745.6640000000007</v>
      </c>
      <c r="I1217" s="15">
        <v>1423.6992000000002</v>
      </c>
      <c r="J1217" s="1" t="b">
        <v>0</v>
      </c>
      <c r="K1217" s="9" t="s">
        <v>782</v>
      </c>
      <c r="L1217" s="1">
        <v>2023</v>
      </c>
      <c r="M1217" s="1">
        <v>11</v>
      </c>
      <c r="N1217" s="1" t="s">
        <v>28</v>
      </c>
      <c r="O1217" s="1">
        <v>11</v>
      </c>
      <c r="P1217" t="str">
        <f t="shared" si="19"/>
        <v>morning</v>
      </c>
    </row>
    <row r="1218" spans="1:16" ht="15.75" customHeight="1" x14ac:dyDescent="0.35">
      <c r="A1218" s="1">
        <v>2217</v>
      </c>
      <c r="B1218" s="6">
        <v>44920</v>
      </c>
      <c r="C1218" s="1">
        <v>201</v>
      </c>
      <c r="D1218" s="1">
        <v>303</v>
      </c>
      <c r="E1218" s="1">
        <v>101</v>
      </c>
      <c r="F1218" s="1">
        <v>8</v>
      </c>
      <c r="G1218" s="15">
        <v>624.33800000000008</v>
      </c>
      <c r="H1218" s="15">
        <v>4994.7040000000006</v>
      </c>
      <c r="I1218" s="15">
        <v>749.20560000000012</v>
      </c>
      <c r="J1218" s="1" t="b">
        <v>0</v>
      </c>
      <c r="K1218" s="9" t="s">
        <v>430</v>
      </c>
      <c r="L1218" s="1">
        <v>2022</v>
      </c>
      <c r="M1218" s="1">
        <v>12</v>
      </c>
      <c r="N1218" s="1" t="s">
        <v>20</v>
      </c>
      <c r="O1218" s="1">
        <v>17</v>
      </c>
      <c r="P1218" t="str">
        <f t="shared" si="19"/>
        <v>afternoon</v>
      </c>
    </row>
    <row r="1219" spans="1:16" ht="15.75" customHeight="1" x14ac:dyDescent="0.35">
      <c r="A1219" s="1">
        <v>2218</v>
      </c>
      <c r="B1219" s="6">
        <v>45412</v>
      </c>
      <c r="C1219" s="1">
        <v>201</v>
      </c>
      <c r="D1219" s="1">
        <v>303</v>
      </c>
      <c r="E1219" s="1">
        <v>105</v>
      </c>
      <c r="F1219" s="1">
        <v>5</v>
      </c>
      <c r="G1219" s="15">
        <v>637.91200000000003</v>
      </c>
      <c r="H1219" s="15">
        <v>3189.5600000000004</v>
      </c>
      <c r="I1219" s="15">
        <v>542.22520000000009</v>
      </c>
      <c r="J1219" s="1" t="b">
        <v>0</v>
      </c>
      <c r="K1219" s="9" t="s">
        <v>824</v>
      </c>
      <c r="L1219" s="1">
        <v>2024</v>
      </c>
      <c r="M1219" s="1">
        <v>4</v>
      </c>
      <c r="N1219" s="1" t="s">
        <v>31</v>
      </c>
      <c r="O1219" s="1">
        <v>22</v>
      </c>
      <c r="P1219" t="str">
        <f t="shared" si="19"/>
        <v>night</v>
      </c>
    </row>
    <row r="1220" spans="1:16" ht="15.75" customHeight="1" x14ac:dyDescent="0.35">
      <c r="A1220" s="1">
        <v>2219</v>
      </c>
      <c r="B1220" s="6">
        <v>45013</v>
      </c>
      <c r="C1220" s="1">
        <v>203</v>
      </c>
      <c r="D1220" s="1">
        <v>303</v>
      </c>
      <c r="E1220" s="1">
        <v>102</v>
      </c>
      <c r="F1220" s="1">
        <v>7</v>
      </c>
      <c r="G1220" s="15">
        <v>430.34200000000004</v>
      </c>
      <c r="H1220" s="15">
        <v>3012.3940000000002</v>
      </c>
      <c r="I1220" s="15">
        <v>572.35486000000003</v>
      </c>
      <c r="J1220" s="1" t="b">
        <v>0</v>
      </c>
      <c r="K1220" s="9" t="s">
        <v>491</v>
      </c>
      <c r="L1220" s="1">
        <v>2023</v>
      </c>
      <c r="M1220" s="1">
        <v>3</v>
      </c>
      <c r="N1220" s="1" t="s">
        <v>31</v>
      </c>
      <c r="O1220" s="1">
        <v>22</v>
      </c>
      <c r="P1220" t="str">
        <f t="shared" si="19"/>
        <v>night</v>
      </c>
    </row>
    <row r="1221" spans="1:16" ht="15.75" customHeight="1" x14ac:dyDescent="0.35">
      <c r="A1221" s="1">
        <v>2220</v>
      </c>
      <c r="B1221" s="6">
        <v>44903</v>
      </c>
      <c r="C1221" s="1">
        <v>201</v>
      </c>
      <c r="D1221" s="1">
        <v>301</v>
      </c>
      <c r="E1221" s="1">
        <v>105</v>
      </c>
      <c r="F1221" s="1">
        <v>5</v>
      </c>
      <c r="G1221" s="15">
        <v>640.77200000000005</v>
      </c>
      <c r="H1221" s="15">
        <v>3203.86</v>
      </c>
      <c r="I1221" s="15">
        <v>672.81060000000002</v>
      </c>
      <c r="J1221" s="1" t="b">
        <v>0</v>
      </c>
      <c r="K1221" s="9" t="s">
        <v>221</v>
      </c>
      <c r="L1221" s="1">
        <v>2022</v>
      </c>
      <c r="M1221" s="1">
        <v>12</v>
      </c>
      <c r="N1221" s="1" t="s">
        <v>16</v>
      </c>
      <c r="O1221" s="1">
        <v>8</v>
      </c>
      <c r="P1221" t="str">
        <f t="shared" si="19"/>
        <v>morning</v>
      </c>
    </row>
    <row r="1222" spans="1:16" ht="15.75" customHeight="1" x14ac:dyDescent="0.35">
      <c r="A1222" s="1">
        <v>2221</v>
      </c>
      <c r="B1222" s="6">
        <v>45279</v>
      </c>
      <c r="C1222" s="1">
        <v>205</v>
      </c>
      <c r="D1222" s="1">
        <v>302</v>
      </c>
      <c r="E1222" s="1">
        <v>101</v>
      </c>
      <c r="F1222" s="1">
        <v>3</v>
      </c>
      <c r="G1222" s="15">
        <v>101.28800000000001</v>
      </c>
      <c r="H1222" s="15">
        <v>303.86400000000003</v>
      </c>
      <c r="I1222" s="15">
        <v>75.966000000000008</v>
      </c>
      <c r="J1222" s="1" t="b">
        <v>0</v>
      </c>
      <c r="K1222" s="9" t="s">
        <v>825</v>
      </c>
      <c r="L1222" s="1">
        <v>2023</v>
      </c>
      <c r="M1222" s="1">
        <v>12</v>
      </c>
      <c r="N1222" s="1" t="s">
        <v>31</v>
      </c>
      <c r="O1222" s="1">
        <v>20</v>
      </c>
      <c r="P1222" t="str">
        <f t="shared" si="19"/>
        <v>evening</v>
      </c>
    </row>
    <row r="1223" spans="1:16" ht="15.75" customHeight="1" x14ac:dyDescent="0.35">
      <c r="A1223" s="1">
        <v>2222</v>
      </c>
      <c r="B1223" s="6">
        <v>45206</v>
      </c>
      <c r="C1223" s="1">
        <v>204</v>
      </c>
      <c r="D1223" s="1">
        <v>303</v>
      </c>
      <c r="E1223" s="1">
        <v>104</v>
      </c>
      <c r="F1223" s="1">
        <v>8</v>
      </c>
      <c r="G1223" s="15">
        <v>143.52799999999999</v>
      </c>
      <c r="H1223" s="15">
        <v>1148.2239999999999</v>
      </c>
      <c r="I1223" s="15">
        <v>344.46719999999999</v>
      </c>
      <c r="J1223" s="1" t="b">
        <v>0</v>
      </c>
      <c r="K1223" s="9" t="s">
        <v>826</v>
      </c>
      <c r="L1223" s="1">
        <v>2023</v>
      </c>
      <c r="M1223" s="1">
        <v>10</v>
      </c>
      <c r="N1223" s="1" t="s">
        <v>22</v>
      </c>
      <c r="O1223" s="1">
        <v>13</v>
      </c>
      <c r="P1223" t="str">
        <f t="shared" si="19"/>
        <v>afternoon</v>
      </c>
    </row>
    <row r="1224" spans="1:16" ht="15.75" customHeight="1" x14ac:dyDescent="0.35">
      <c r="A1224" s="1">
        <v>2223</v>
      </c>
      <c r="B1224" s="6">
        <v>45531</v>
      </c>
      <c r="C1224" s="1">
        <v>205</v>
      </c>
      <c r="D1224" s="1">
        <v>301</v>
      </c>
      <c r="E1224" s="1">
        <v>101</v>
      </c>
      <c r="F1224" s="1">
        <v>6</v>
      </c>
      <c r="G1224" s="15">
        <v>125.664</v>
      </c>
      <c r="H1224" s="15">
        <v>753.98400000000004</v>
      </c>
      <c r="I1224" s="15">
        <v>113.0976</v>
      </c>
      <c r="J1224" s="1" t="b">
        <v>0</v>
      </c>
      <c r="K1224" s="9" t="s">
        <v>827</v>
      </c>
      <c r="L1224" s="1">
        <v>2024</v>
      </c>
      <c r="M1224" s="1">
        <v>8</v>
      </c>
      <c r="N1224" s="1" t="s">
        <v>31</v>
      </c>
      <c r="O1224" s="1">
        <v>21</v>
      </c>
      <c r="P1224" t="str">
        <f t="shared" si="19"/>
        <v>night</v>
      </c>
    </row>
    <row r="1225" spans="1:16" ht="15.75" customHeight="1" x14ac:dyDescent="0.35">
      <c r="A1225" s="1">
        <v>2224</v>
      </c>
      <c r="B1225" s="6">
        <v>45553</v>
      </c>
      <c r="C1225" s="1">
        <v>203</v>
      </c>
      <c r="D1225" s="1">
        <v>301</v>
      </c>
      <c r="E1225" s="1">
        <v>105</v>
      </c>
      <c r="F1225" s="1">
        <v>7</v>
      </c>
      <c r="G1225" s="15">
        <v>550.30799999999999</v>
      </c>
      <c r="H1225" s="15">
        <v>3852.1559999999999</v>
      </c>
      <c r="I1225" s="15">
        <v>654.86652000000004</v>
      </c>
      <c r="J1225" s="1" t="b">
        <v>0</v>
      </c>
      <c r="K1225" s="9" t="s">
        <v>645</v>
      </c>
      <c r="L1225" s="1">
        <v>2024</v>
      </c>
      <c r="M1225" s="1">
        <v>9</v>
      </c>
      <c r="N1225" s="1" t="s">
        <v>18</v>
      </c>
      <c r="O1225" s="1">
        <v>0</v>
      </c>
      <c r="P1225" t="str">
        <f t="shared" si="19"/>
        <v>morning</v>
      </c>
    </row>
    <row r="1226" spans="1:16" ht="15.75" customHeight="1" x14ac:dyDescent="0.35">
      <c r="A1226" s="1">
        <v>2225</v>
      </c>
      <c r="B1226" s="6">
        <v>44941</v>
      </c>
      <c r="C1226" s="1">
        <v>201</v>
      </c>
      <c r="D1226" s="1">
        <v>305</v>
      </c>
      <c r="E1226" s="1">
        <v>104</v>
      </c>
      <c r="F1226" s="1">
        <v>9</v>
      </c>
      <c r="G1226" s="15">
        <v>186.53800000000004</v>
      </c>
      <c r="H1226" s="15">
        <v>1678.8420000000003</v>
      </c>
      <c r="I1226" s="15">
        <v>318.97998000000007</v>
      </c>
      <c r="J1226" s="1" t="b">
        <v>0</v>
      </c>
      <c r="K1226" s="9" t="s">
        <v>475</v>
      </c>
      <c r="L1226" s="1">
        <v>2023</v>
      </c>
      <c r="M1226" s="1">
        <v>1</v>
      </c>
      <c r="N1226" s="1" t="s">
        <v>20</v>
      </c>
      <c r="O1226" s="1">
        <v>12</v>
      </c>
      <c r="P1226" t="str">
        <f t="shared" si="19"/>
        <v>afternoon</v>
      </c>
    </row>
    <row r="1227" spans="1:16" ht="15.75" customHeight="1" x14ac:dyDescent="0.35">
      <c r="A1227" s="1">
        <v>2226</v>
      </c>
      <c r="B1227" s="6">
        <v>44996</v>
      </c>
      <c r="C1227" s="1">
        <v>203</v>
      </c>
      <c r="D1227" s="1">
        <v>302</v>
      </c>
      <c r="E1227" s="1">
        <v>101</v>
      </c>
      <c r="F1227" s="1">
        <v>2</v>
      </c>
      <c r="G1227" s="15">
        <v>430.71600000000007</v>
      </c>
      <c r="H1227" s="15">
        <v>861.43200000000013</v>
      </c>
      <c r="I1227" s="15">
        <v>180.90072000000001</v>
      </c>
      <c r="J1227" s="1" t="b">
        <v>0</v>
      </c>
      <c r="K1227" s="9" t="s">
        <v>828</v>
      </c>
      <c r="L1227" s="1">
        <v>2023</v>
      </c>
      <c r="M1227" s="1">
        <v>3</v>
      </c>
      <c r="N1227" s="1" t="s">
        <v>22</v>
      </c>
      <c r="O1227" s="1">
        <v>16</v>
      </c>
      <c r="P1227" t="str">
        <f t="shared" ref="P1227:P1290" si="20">IF(O1227 &lt; 12, "morning", IF(O1227 &lt; 18, "afternoon", IF(O1227 &lt; 21, "evening", "night")))</f>
        <v>afternoon</v>
      </c>
    </row>
    <row r="1228" spans="1:16" ht="15.75" customHeight="1" x14ac:dyDescent="0.35">
      <c r="A1228" s="1">
        <v>2227</v>
      </c>
      <c r="B1228" s="6">
        <v>45557</v>
      </c>
      <c r="C1228" s="1">
        <v>202</v>
      </c>
      <c r="D1228" s="1">
        <v>301</v>
      </c>
      <c r="E1228" s="1">
        <v>101</v>
      </c>
      <c r="F1228" s="1">
        <v>7</v>
      </c>
      <c r="G1228" s="15">
        <v>105.13800000000001</v>
      </c>
      <c r="H1228" s="15">
        <v>735.96600000000001</v>
      </c>
      <c r="I1228" s="15">
        <v>183.9915</v>
      </c>
      <c r="J1228" s="1" t="b">
        <v>0</v>
      </c>
      <c r="K1228" s="9" t="s">
        <v>829</v>
      </c>
      <c r="L1228" s="1">
        <v>2024</v>
      </c>
      <c r="M1228" s="1">
        <v>9</v>
      </c>
      <c r="N1228" s="1" t="s">
        <v>20</v>
      </c>
      <c r="O1228" s="1">
        <v>1</v>
      </c>
      <c r="P1228" t="str">
        <f t="shared" si="20"/>
        <v>morning</v>
      </c>
    </row>
    <row r="1229" spans="1:16" ht="15.75" customHeight="1" x14ac:dyDescent="0.35">
      <c r="A1229" s="1">
        <v>2228</v>
      </c>
      <c r="B1229" s="6">
        <v>45132</v>
      </c>
      <c r="C1229" s="1">
        <v>202</v>
      </c>
      <c r="D1229" s="1">
        <v>302</v>
      </c>
      <c r="E1229" s="1">
        <v>103</v>
      </c>
      <c r="F1229" s="1">
        <v>3</v>
      </c>
      <c r="G1229" s="15">
        <v>620.53200000000004</v>
      </c>
      <c r="H1229" s="15">
        <v>1861.596</v>
      </c>
      <c r="I1229" s="15">
        <v>558.47879999999998</v>
      </c>
      <c r="J1229" s="1" t="b">
        <v>0</v>
      </c>
      <c r="K1229" s="9" t="s">
        <v>830</v>
      </c>
      <c r="L1229" s="1">
        <v>2023</v>
      </c>
      <c r="M1229" s="1">
        <v>7</v>
      </c>
      <c r="N1229" s="1" t="s">
        <v>31</v>
      </c>
      <c r="O1229" s="1">
        <v>15</v>
      </c>
      <c r="P1229" t="str">
        <f t="shared" si="20"/>
        <v>afternoon</v>
      </c>
    </row>
    <row r="1230" spans="1:16" ht="15.75" customHeight="1" x14ac:dyDescent="0.35">
      <c r="A1230" s="1">
        <v>2229</v>
      </c>
      <c r="B1230" s="6">
        <v>44990</v>
      </c>
      <c r="C1230" s="1">
        <v>205</v>
      </c>
      <c r="D1230" s="1">
        <v>301</v>
      </c>
      <c r="E1230" s="1">
        <v>102</v>
      </c>
      <c r="F1230" s="1">
        <v>2</v>
      </c>
      <c r="G1230" s="15">
        <v>294.18400000000003</v>
      </c>
      <c r="H1230" s="15">
        <v>588.36800000000005</v>
      </c>
      <c r="I1230" s="15">
        <v>88.255200000000002</v>
      </c>
      <c r="J1230" s="1" t="b">
        <v>1</v>
      </c>
      <c r="K1230" s="9" t="s">
        <v>831</v>
      </c>
      <c r="L1230" s="1">
        <v>2023</v>
      </c>
      <c r="M1230" s="1">
        <v>3</v>
      </c>
      <c r="N1230" s="1" t="s">
        <v>20</v>
      </c>
      <c r="O1230" s="1">
        <v>19</v>
      </c>
      <c r="P1230" t="str">
        <f t="shared" si="20"/>
        <v>evening</v>
      </c>
    </row>
    <row r="1231" spans="1:16" ht="15.75" customHeight="1" x14ac:dyDescent="0.35">
      <c r="A1231" s="1">
        <v>2230</v>
      </c>
      <c r="B1231" s="6">
        <v>44913</v>
      </c>
      <c r="C1231" s="1">
        <v>201</v>
      </c>
      <c r="D1231" s="1">
        <v>304</v>
      </c>
      <c r="E1231" s="1">
        <v>102</v>
      </c>
      <c r="F1231" s="1">
        <v>6</v>
      </c>
      <c r="G1231" s="15">
        <v>118.822</v>
      </c>
      <c r="H1231" s="15">
        <v>712.93200000000002</v>
      </c>
      <c r="I1231" s="15">
        <v>121.19844000000001</v>
      </c>
      <c r="J1231" s="1" t="b">
        <v>0</v>
      </c>
      <c r="K1231" s="9" t="s">
        <v>832</v>
      </c>
      <c r="L1231" s="1">
        <v>2022</v>
      </c>
      <c r="M1231" s="1">
        <v>12</v>
      </c>
      <c r="N1231" s="1" t="s">
        <v>20</v>
      </c>
      <c r="O1231" s="1">
        <v>13</v>
      </c>
      <c r="P1231" t="str">
        <f t="shared" si="20"/>
        <v>afternoon</v>
      </c>
    </row>
    <row r="1232" spans="1:16" ht="15.75" customHeight="1" x14ac:dyDescent="0.35">
      <c r="A1232" s="1">
        <v>2231</v>
      </c>
      <c r="B1232" s="6">
        <v>44925</v>
      </c>
      <c r="C1232" s="1">
        <v>201</v>
      </c>
      <c r="D1232" s="1">
        <v>303</v>
      </c>
      <c r="E1232" s="1">
        <v>105</v>
      </c>
      <c r="F1232" s="1">
        <v>7</v>
      </c>
      <c r="G1232" s="15">
        <v>412.91800000000001</v>
      </c>
      <c r="H1232" s="15">
        <v>2890.4259999999999</v>
      </c>
      <c r="I1232" s="15">
        <v>549.18093999999996</v>
      </c>
      <c r="J1232" s="1" t="b">
        <v>0</v>
      </c>
      <c r="K1232" s="9" t="s">
        <v>833</v>
      </c>
      <c r="L1232" s="1">
        <v>2022</v>
      </c>
      <c r="M1232" s="1">
        <v>12</v>
      </c>
      <c r="N1232" s="1" t="s">
        <v>26</v>
      </c>
      <c r="O1232" s="1">
        <v>16</v>
      </c>
      <c r="P1232" t="str">
        <f t="shared" si="20"/>
        <v>afternoon</v>
      </c>
    </row>
    <row r="1233" spans="1:16" ht="15.75" customHeight="1" x14ac:dyDescent="0.35">
      <c r="A1233" s="1">
        <v>2232</v>
      </c>
      <c r="B1233" s="6">
        <v>45108</v>
      </c>
      <c r="C1233" s="1">
        <v>204</v>
      </c>
      <c r="D1233" s="1">
        <v>304</v>
      </c>
      <c r="E1233" s="1">
        <v>102</v>
      </c>
      <c r="F1233" s="1">
        <v>4</v>
      </c>
      <c r="G1233" s="15">
        <v>112.002</v>
      </c>
      <c r="H1233" s="15">
        <v>448.00799999999998</v>
      </c>
      <c r="I1233" s="15">
        <v>94.081679999999992</v>
      </c>
      <c r="J1233" s="1" t="b">
        <v>0</v>
      </c>
      <c r="K1233" s="9" t="s">
        <v>114</v>
      </c>
      <c r="L1233" s="1">
        <v>2023</v>
      </c>
      <c r="M1233" s="1">
        <v>7</v>
      </c>
      <c r="N1233" s="1" t="s">
        <v>22</v>
      </c>
      <c r="O1233" s="1">
        <v>12</v>
      </c>
      <c r="P1233" t="str">
        <f t="shared" si="20"/>
        <v>afternoon</v>
      </c>
    </row>
    <row r="1234" spans="1:16" ht="15.75" customHeight="1" x14ac:dyDescent="0.35">
      <c r="A1234" s="1">
        <v>1931</v>
      </c>
      <c r="B1234" s="6">
        <v>45584</v>
      </c>
      <c r="C1234" s="1">
        <v>203</v>
      </c>
      <c r="D1234" s="1">
        <v>303</v>
      </c>
      <c r="E1234" s="1">
        <v>104</v>
      </c>
      <c r="F1234" s="1">
        <v>8</v>
      </c>
      <c r="G1234" s="15">
        <v>206.18400000000003</v>
      </c>
      <c r="H1234" s="15">
        <v>1649.4720000000002</v>
      </c>
      <c r="I1234" s="15">
        <v>313.39968000000005</v>
      </c>
      <c r="J1234" s="1" t="b">
        <v>0</v>
      </c>
      <c r="K1234" s="9" t="s">
        <v>713</v>
      </c>
      <c r="L1234" s="1">
        <v>2024</v>
      </c>
      <c r="M1234" s="1">
        <v>10</v>
      </c>
      <c r="N1234" s="1" t="s">
        <v>22</v>
      </c>
      <c r="O1234" s="1">
        <v>15</v>
      </c>
      <c r="P1234" t="str">
        <f t="shared" si="20"/>
        <v>afternoon</v>
      </c>
    </row>
    <row r="1235" spans="1:16" ht="15.75" customHeight="1" x14ac:dyDescent="0.35">
      <c r="A1235" s="1">
        <v>2234</v>
      </c>
      <c r="B1235" s="6">
        <v>45275</v>
      </c>
      <c r="C1235" s="1">
        <v>204</v>
      </c>
      <c r="D1235" s="1">
        <v>305</v>
      </c>
      <c r="E1235" s="1">
        <v>102</v>
      </c>
      <c r="F1235" s="1">
        <v>2</v>
      </c>
      <c r="G1235" s="15">
        <v>384.03200000000004</v>
      </c>
      <c r="H1235" s="15">
        <v>768.06400000000008</v>
      </c>
      <c r="I1235" s="15">
        <v>230.41920000000002</v>
      </c>
      <c r="J1235" s="1" t="b">
        <v>1</v>
      </c>
      <c r="K1235" s="9" t="s">
        <v>135</v>
      </c>
      <c r="L1235" s="1">
        <v>2023</v>
      </c>
      <c r="M1235" s="1">
        <v>12</v>
      </c>
      <c r="N1235" s="1" t="s">
        <v>26</v>
      </c>
      <c r="O1235" s="1">
        <v>0</v>
      </c>
      <c r="P1235" t="str">
        <f t="shared" si="20"/>
        <v>morning</v>
      </c>
    </row>
    <row r="1236" spans="1:16" ht="15.75" customHeight="1" x14ac:dyDescent="0.35">
      <c r="A1236" s="1">
        <v>2235</v>
      </c>
      <c r="B1236" s="6">
        <v>45386</v>
      </c>
      <c r="C1236" s="1">
        <v>203</v>
      </c>
      <c r="D1236" s="1">
        <v>302</v>
      </c>
      <c r="E1236" s="1">
        <v>105</v>
      </c>
      <c r="F1236" s="1">
        <v>9</v>
      </c>
      <c r="G1236" s="15">
        <v>649.90200000000016</v>
      </c>
      <c r="H1236" s="15">
        <v>5849.1180000000013</v>
      </c>
      <c r="I1236" s="15">
        <v>877.36770000000013</v>
      </c>
      <c r="J1236" s="1" t="b">
        <v>1</v>
      </c>
      <c r="K1236" s="9" t="s">
        <v>835</v>
      </c>
      <c r="L1236" s="1">
        <v>2024</v>
      </c>
      <c r="M1236" s="1">
        <v>4</v>
      </c>
      <c r="N1236" s="1" t="s">
        <v>16</v>
      </c>
      <c r="O1236" s="1">
        <v>3</v>
      </c>
      <c r="P1236" t="str">
        <f t="shared" si="20"/>
        <v>morning</v>
      </c>
    </row>
    <row r="1237" spans="1:16" ht="15.75" customHeight="1" x14ac:dyDescent="0.35">
      <c r="A1237" s="1">
        <v>2236</v>
      </c>
      <c r="B1237" s="6">
        <v>45446</v>
      </c>
      <c r="C1237" s="1">
        <v>203</v>
      </c>
      <c r="D1237" s="1">
        <v>304</v>
      </c>
      <c r="E1237" s="1">
        <v>102</v>
      </c>
      <c r="F1237" s="1">
        <v>7</v>
      </c>
      <c r="G1237" s="15">
        <v>392.61200000000002</v>
      </c>
      <c r="H1237" s="15">
        <v>2748.2840000000001</v>
      </c>
      <c r="I1237" s="15">
        <v>467.20828000000006</v>
      </c>
      <c r="J1237" s="1" t="b">
        <v>0</v>
      </c>
      <c r="K1237" s="9" t="s">
        <v>599</v>
      </c>
      <c r="L1237" s="1">
        <v>2024</v>
      </c>
      <c r="M1237" s="1">
        <v>6</v>
      </c>
      <c r="N1237" s="1" t="s">
        <v>28</v>
      </c>
      <c r="O1237" s="1">
        <v>7</v>
      </c>
      <c r="P1237" t="str">
        <f t="shared" si="20"/>
        <v>morning</v>
      </c>
    </row>
    <row r="1238" spans="1:16" ht="15.75" customHeight="1" x14ac:dyDescent="0.35">
      <c r="A1238" s="1">
        <v>2237</v>
      </c>
      <c r="B1238" s="6">
        <v>45477</v>
      </c>
      <c r="C1238" s="1">
        <v>203</v>
      </c>
      <c r="D1238" s="1">
        <v>302</v>
      </c>
      <c r="E1238" s="1">
        <v>102</v>
      </c>
      <c r="F1238" s="1">
        <v>1</v>
      </c>
      <c r="G1238" s="15">
        <v>413.51200000000006</v>
      </c>
      <c r="H1238" s="15">
        <v>413.51200000000006</v>
      </c>
      <c r="I1238" s="15">
        <v>78.567280000000011</v>
      </c>
      <c r="J1238" s="1" t="b">
        <v>1</v>
      </c>
      <c r="K1238" s="9" t="s">
        <v>836</v>
      </c>
      <c r="L1238" s="1">
        <v>2024</v>
      </c>
      <c r="M1238" s="1">
        <v>7</v>
      </c>
      <c r="N1238" s="1" t="s">
        <v>16</v>
      </c>
      <c r="O1238" s="1">
        <v>1</v>
      </c>
      <c r="P1238" t="str">
        <f t="shared" si="20"/>
        <v>morning</v>
      </c>
    </row>
    <row r="1239" spans="1:16" ht="15.75" customHeight="1" x14ac:dyDescent="0.35">
      <c r="A1239" s="1">
        <v>2238</v>
      </c>
      <c r="B1239" s="6">
        <v>45417</v>
      </c>
      <c r="C1239" s="1">
        <v>204</v>
      </c>
      <c r="D1239" s="1">
        <v>301</v>
      </c>
      <c r="E1239" s="1">
        <v>102</v>
      </c>
      <c r="F1239" s="1">
        <v>4</v>
      </c>
      <c r="G1239" s="15">
        <v>172.23800000000003</v>
      </c>
      <c r="H1239" s="15">
        <v>688.95200000000011</v>
      </c>
      <c r="I1239" s="15">
        <v>144.67992000000001</v>
      </c>
      <c r="J1239" s="1" t="b">
        <v>1</v>
      </c>
      <c r="K1239" s="9" t="s">
        <v>417</v>
      </c>
      <c r="L1239" s="1">
        <v>2024</v>
      </c>
      <c r="M1239" s="1">
        <v>5</v>
      </c>
      <c r="N1239" s="1" t="s">
        <v>20</v>
      </c>
      <c r="O1239" s="1">
        <v>23</v>
      </c>
      <c r="P1239" t="str">
        <f t="shared" si="20"/>
        <v>night</v>
      </c>
    </row>
    <row r="1240" spans="1:16" ht="15.75" customHeight="1" x14ac:dyDescent="0.35">
      <c r="A1240" s="1">
        <v>2239</v>
      </c>
      <c r="B1240" s="6">
        <v>44909</v>
      </c>
      <c r="C1240" s="1">
        <v>202</v>
      </c>
      <c r="D1240" s="1">
        <v>302</v>
      </c>
      <c r="E1240" s="1">
        <v>105</v>
      </c>
      <c r="F1240" s="1">
        <v>3</v>
      </c>
      <c r="G1240" s="15">
        <v>280.89600000000002</v>
      </c>
      <c r="H1240" s="15">
        <v>842.6880000000001</v>
      </c>
      <c r="I1240" s="15">
        <v>210.67200000000003</v>
      </c>
      <c r="J1240" s="1" t="b">
        <v>1</v>
      </c>
      <c r="K1240" s="9" t="s">
        <v>837</v>
      </c>
      <c r="L1240" s="1">
        <v>2022</v>
      </c>
      <c r="M1240" s="1">
        <v>12</v>
      </c>
      <c r="N1240" s="1" t="s">
        <v>18</v>
      </c>
      <c r="O1240" s="1">
        <v>10</v>
      </c>
      <c r="P1240" t="str">
        <f t="shared" si="20"/>
        <v>morning</v>
      </c>
    </row>
    <row r="1241" spans="1:16" ht="15.75" customHeight="1" x14ac:dyDescent="0.35">
      <c r="A1241" s="1">
        <v>2240</v>
      </c>
      <c r="B1241" s="6">
        <v>45256</v>
      </c>
      <c r="C1241" s="1">
        <v>202</v>
      </c>
      <c r="D1241" s="1">
        <v>301</v>
      </c>
      <c r="E1241" s="1">
        <v>101</v>
      </c>
      <c r="F1241" s="1">
        <v>3</v>
      </c>
      <c r="G1241" s="15">
        <v>351.80200000000002</v>
      </c>
      <c r="H1241" s="15">
        <v>1055.4059999999999</v>
      </c>
      <c r="I1241" s="15">
        <v>316.62179999999995</v>
      </c>
      <c r="J1241" s="1" t="b">
        <v>0</v>
      </c>
      <c r="K1241" s="9" t="s">
        <v>619</v>
      </c>
      <c r="L1241" s="1">
        <v>2023</v>
      </c>
      <c r="M1241" s="1">
        <v>11</v>
      </c>
      <c r="N1241" s="1" t="s">
        <v>20</v>
      </c>
      <c r="O1241" s="1">
        <v>15</v>
      </c>
      <c r="P1241" t="str">
        <f t="shared" si="20"/>
        <v>afternoon</v>
      </c>
    </row>
    <row r="1242" spans="1:16" ht="15.75" customHeight="1" x14ac:dyDescent="0.35">
      <c r="A1242" s="1">
        <v>2241</v>
      </c>
      <c r="B1242" s="6">
        <v>45045</v>
      </c>
      <c r="C1242" s="1">
        <v>204</v>
      </c>
      <c r="D1242" s="1">
        <v>301</v>
      </c>
      <c r="E1242" s="1">
        <v>101</v>
      </c>
      <c r="F1242" s="1">
        <v>8</v>
      </c>
      <c r="G1242" s="15">
        <v>490.358</v>
      </c>
      <c r="H1242" s="15">
        <v>3922.864</v>
      </c>
      <c r="I1242" s="15">
        <v>588.42959999999994</v>
      </c>
      <c r="J1242" s="1" t="b">
        <v>0</v>
      </c>
      <c r="K1242" s="9" t="s">
        <v>838</v>
      </c>
      <c r="L1242" s="1">
        <v>2023</v>
      </c>
      <c r="M1242" s="1">
        <v>4</v>
      </c>
      <c r="N1242" s="1" t="s">
        <v>22</v>
      </c>
      <c r="O1242" s="1">
        <v>2</v>
      </c>
      <c r="P1242" t="str">
        <f t="shared" si="20"/>
        <v>morning</v>
      </c>
    </row>
    <row r="1243" spans="1:16" ht="15.75" customHeight="1" x14ac:dyDescent="0.35">
      <c r="A1243" s="1">
        <v>2242</v>
      </c>
      <c r="B1243" s="6">
        <v>45547</v>
      </c>
      <c r="C1243" s="1">
        <v>203</v>
      </c>
      <c r="D1243" s="1">
        <v>305</v>
      </c>
      <c r="E1243" s="1">
        <v>104</v>
      </c>
      <c r="F1243" s="1">
        <v>3</v>
      </c>
      <c r="G1243" s="15">
        <v>301.97199999999998</v>
      </c>
      <c r="H1243" s="15">
        <v>905.91599999999994</v>
      </c>
      <c r="I1243" s="15">
        <v>154.00572</v>
      </c>
      <c r="J1243" s="1" t="b">
        <v>1</v>
      </c>
      <c r="K1243" s="9" t="s">
        <v>449</v>
      </c>
      <c r="L1243" s="1">
        <v>2024</v>
      </c>
      <c r="M1243" s="1">
        <v>9</v>
      </c>
      <c r="N1243" s="1" t="s">
        <v>16</v>
      </c>
      <c r="O1243" s="1">
        <v>17</v>
      </c>
      <c r="P1243" t="str">
        <f t="shared" si="20"/>
        <v>afternoon</v>
      </c>
    </row>
    <row r="1244" spans="1:16" ht="15.75" customHeight="1" x14ac:dyDescent="0.35">
      <c r="A1244" s="1">
        <v>2243</v>
      </c>
      <c r="B1244" s="6">
        <v>45009</v>
      </c>
      <c r="C1244" s="1">
        <v>205</v>
      </c>
      <c r="D1244" s="1">
        <v>301</v>
      </c>
      <c r="E1244" s="1">
        <v>105</v>
      </c>
      <c r="F1244" s="1">
        <v>3</v>
      </c>
      <c r="G1244" s="15">
        <v>240.79000000000002</v>
      </c>
      <c r="H1244" s="15">
        <v>722.37000000000012</v>
      </c>
      <c r="I1244" s="15">
        <v>137.25030000000001</v>
      </c>
      <c r="J1244" s="1" t="b">
        <v>0</v>
      </c>
      <c r="K1244" s="9" t="s">
        <v>839</v>
      </c>
      <c r="L1244" s="1">
        <v>2023</v>
      </c>
      <c r="M1244" s="1">
        <v>3</v>
      </c>
      <c r="N1244" s="1" t="s">
        <v>26</v>
      </c>
      <c r="O1244" s="1">
        <v>7</v>
      </c>
      <c r="P1244" t="str">
        <f t="shared" si="20"/>
        <v>morning</v>
      </c>
    </row>
    <row r="1245" spans="1:16" ht="15.75" customHeight="1" x14ac:dyDescent="0.35">
      <c r="A1245" s="1">
        <v>2244</v>
      </c>
      <c r="B1245" s="6">
        <v>45351</v>
      </c>
      <c r="C1245" s="1">
        <v>205</v>
      </c>
      <c r="D1245" s="1">
        <v>301</v>
      </c>
      <c r="E1245" s="1">
        <v>104</v>
      </c>
      <c r="F1245" s="1">
        <v>5</v>
      </c>
      <c r="G1245" s="15">
        <v>329.09800000000001</v>
      </c>
      <c r="H1245" s="15">
        <v>1645.49</v>
      </c>
      <c r="I1245" s="15">
        <v>345.55289999999997</v>
      </c>
      <c r="J1245" s="1" t="b">
        <v>0</v>
      </c>
      <c r="K1245" s="9" t="s">
        <v>840</v>
      </c>
      <c r="L1245" s="1">
        <v>2024</v>
      </c>
      <c r="M1245" s="1">
        <v>2</v>
      </c>
      <c r="N1245" s="1" t="s">
        <v>16</v>
      </c>
      <c r="O1245" s="1">
        <v>12</v>
      </c>
      <c r="P1245" t="str">
        <f t="shared" si="20"/>
        <v>afternoon</v>
      </c>
    </row>
    <row r="1246" spans="1:16" ht="15.75" customHeight="1" x14ac:dyDescent="0.35">
      <c r="A1246" s="1">
        <v>2245</v>
      </c>
      <c r="B1246" s="6">
        <v>45265</v>
      </c>
      <c r="C1246" s="1">
        <v>204</v>
      </c>
      <c r="D1246" s="1">
        <v>304</v>
      </c>
      <c r="E1246" s="1">
        <v>101</v>
      </c>
      <c r="F1246" s="1">
        <v>6</v>
      </c>
      <c r="G1246" s="15">
        <v>350.21800000000002</v>
      </c>
      <c r="H1246" s="15">
        <v>2101.308</v>
      </c>
      <c r="I1246" s="15">
        <v>525.327</v>
      </c>
      <c r="J1246" s="1" t="b">
        <v>0</v>
      </c>
      <c r="K1246" s="9" t="s">
        <v>617</v>
      </c>
      <c r="L1246" s="1">
        <v>2023</v>
      </c>
      <c r="M1246" s="1">
        <v>12</v>
      </c>
      <c r="N1246" s="1" t="s">
        <v>31</v>
      </c>
      <c r="O1246" s="1">
        <v>20</v>
      </c>
      <c r="P1246" t="str">
        <f t="shared" si="20"/>
        <v>evening</v>
      </c>
    </row>
    <row r="1247" spans="1:16" ht="15.75" customHeight="1" x14ac:dyDescent="0.35">
      <c r="A1247" s="1">
        <v>2246</v>
      </c>
      <c r="B1247" s="6">
        <v>44868</v>
      </c>
      <c r="C1247" s="1">
        <v>201</v>
      </c>
      <c r="D1247" s="1">
        <v>304</v>
      </c>
      <c r="E1247" s="1">
        <v>102</v>
      </c>
      <c r="F1247" s="1">
        <v>9</v>
      </c>
      <c r="G1247" s="15">
        <v>325.60000000000002</v>
      </c>
      <c r="H1247" s="15">
        <v>2930.4</v>
      </c>
      <c r="I1247" s="15">
        <v>879.12</v>
      </c>
      <c r="J1247" s="1" t="b">
        <v>0</v>
      </c>
      <c r="K1247" s="9" t="s">
        <v>215</v>
      </c>
      <c r="L1247" s="1">
        <v>2022</v>
      </c>
      <c r="M1247" s="1">
        <v>11</v>
      </c>
      <c r="N1247" s="1" t="s">
        <v>16</v>
      </c>
      <c r="O1247" s="1">
        <v>2</v>
      </c>
      <c r="P1247" t="str">
        <f t="shared" si="20"/>
        <v>morning</v>
      </c>
    </row>
    <row r="1248" spans="1:16" ht="15.75" customHeight="1" x14ac:dyDescent="0.35">
      <c r="A1248" s="1">
        <v>2247</v>
      </c>
      <c r="B1248" s="6">
        <v>44899</v>
      </c>
      <c r="C1248" s="1">
        <v>203</v>
      </c>
      <c r="D1248" s="1">
        <v>303</v>
      </c>
      <c r="E1248" s="1">
        <v>102</v>
      </c>
      <c r="F1248" s="1">
        <v>1</v>
      </c>
      <c r="G1248" s="15">
        <v>213.79600000000002</v>
      </c>
      <c r="H1248" s="15">
        <v>213.79600000000002</v>
      </c>
      <c r="I1248" s="15">
        <v>32.069400000000002</v>
      </c>
      <c r="J1248" s="1" t="b">
        <v>0</v>
      </c>
      <c r="K1248" s="9" t="s">
        <v>664</v>
      </c>
      <c r="L1248" s="1">
        <v>2022</v>
      </c>
      <c r="M1248" s="1">
        <v>12</v>
      </c>
      <c r="N1248" s="1" t="s">
        <v>20</v>
      </c>
      <c r="O1248" s="1">
        <v>18</v>
      </c>
      <c r="P1248" t="str">
        <f t="shared" si="20"/>
        <v>evening</v>
      </c>
    </row>
    <row r="1249" spans="1:16" ht="15.75" customHeight="1" x14ac:dyDescent="0.35">
      <c r="A1249" s="1">
        <v>2248</v>
      </c>
      <c r="B1249" s="6">
        <v>44939</v>
      </c>
      <c r="C1249" s="1">
        <v>201</v>
      </c>
      <c r="D1249" s="1">
        <v>305</v>
      </c>
      <c r="E1249" s="1">
        <v>103</v>
      </c>
      <c r="F1249" s="1">
        <v>7</v>
      </c>
      <c r="G1249" s="15">
        <v>285.62600000000003</v>
      </c>
      <c r="H1249" s="15">
        <v>1999.3820000000003</v>
      </c>
      <c r="I1249" s="15">
        <v>339.89494000000008</v>
      </c>
      <c r="J1249" s="1" t="b">
        <v>1</v>
      </c>
      <c r="K1249" s="9" t="s">
        <v>841</v>
      </c>
      <c r="L1249" s="1">
        <v>2023</v>
      </c>
      <c r="M1249" s="1">
        <v>1</v>
      </c>
      <c r="N1249" s="1" t="s">
        <v>26</v>
      </c>
      <c r="O1249" s="1">
        <v>19</v>
      </c>
      <c r="P1249" t="str">
        <f t="shared" si="20"/>
        <v>evening</v>
      </c>
    </row>
    <row r="1250" spans="1:16" ht="15.75" customHeight="1" x14ac:dyDescent="0.35">
      <c r="A1250" s="1">
        <v>2249</v>
      </c>
      <c r="B1250" s="6">
        <v>44903</v>
      </c>
      <c r="C1250" s="1">
        <v>204</v>
      </c>
      <c r="D1250" s="1">
        <v>302</v>
      </c>
      <c r="E1250" s="1">
        <v>104</v>
      </c>
      <c r="F1250" s="1">
        <v>3</v>
      </c>
      <c r="G1250" s="15">
        <v>55.748000000000005</v>
      </c>
      <c r="H1250" s="15">
        <v>167.24400000000003</v>
      </c>
      <c r="I1250" s="15">
        <v>31.776360000000007</v>
      </c>
      <c r="J1250" s="1" t="b">
        <v>0</v>
      </c>
      <c r="K1250" s="9" t="s">
        <v>584</v>
      </c>
      <c r="L1250" s="1">
        <v>2022</v>
      </c>
      <c r="M1250" s="1">
        <v>12</v>
      </c>
      <c r="N1250" s="1" t="s">
        <v>16</v>
      </c>
      <c r="O1250" s="1">
        <v>9</v>
      </c>
      <c r="P1250" t="str">
        <f t="shared" si="20"/>
        <v>morning</v>
      </c>
    </row>
    <row r="1251" spans="1:16" ht="15.75" customHeight="1" x14ac:dyDescent="0.35">
      <c r="A1251" s="1">
        <v>2250</v>
      </c>
      <c r="B1251" s="6">
        <v>45334</v>
      </c>
      <c r="C1251" s="1">
        <v>201</v>
      </c>
      <c r="D1251" s="1">
        <v>301</v>
      </c>
      <c r="E1251" s="1">
        <v>105</v>
      </c>
      <c r="F1251" s="1">
        <v>9</v>
      </c>
      <c r="G1251" s="15">
        <v>110.55000000000001</v>
      </c>
      <c r="H1251" s="15">
        <v>994.95</v>
      </c>
      <c r="I1251" s="15">
        <v>208.93950000000001</v>
      </c>
      <c r="J1251" s="1" t="b">
        <v>0</v>
      </c>
      <c r="K1251" s="9" t="s">
        <v>687</v>
      </c>
      <c r="L1251" s="1">
        <v>2024</v>
      </c>
      <c r="M1251" s="1">
        <v>2</v>
      </c>
      <c r="N1251" s="1" t="s">
        <v>28</v>
      </c>
      <c r="O1251" s="1">
        <v>16</v>
      </c>
      <c r="P1251" t="str">
        <f t="shared" si="20"/>
        <v>afternoon</v>
      </c>
    </row>
    <row r="1252" spans="1:16" ht="15.75" customHeight="1" x14ac:dyDescent="0.35">
      <c r="A1252" s="1">
        <v>2251</v>
      </c>
      <c r="B1252" s="6">
        <v>45103</v>
      </c>
      <c r="C1252" s="1">
        <v>205</v>
      </c>
      <c r="D1252" s="1">
        <v>302</v>
      </c>
      <c r="E1252" s="1">
        <v>102</v>
      </c>
      <c r="F1252" s="1">
        <v>4</v>
      </c>
      <c r="G1252" s="15">
        <v>564.21199999999999</v>
      </c>
      <c r="H1252" s="15">
        <v>2256.848</v>
      </c>
      <c r="I1252" s="15">
        <v>564.21199999999999</v>
      </c>
      <c r="J1252" s="1" t="b">
        <v>0</v>
      </c>
      <c r="K1252" s="9" t="s">
        <v>327</v>
      </c>
      <c r="L1252" s="1">
        <v>2023</v>
      </c>
      <c r="M1252" s="1">
        <v>6</v>
      </c>
      <c r="N1252" s="1" t="s">
        <v>28</v>
      </c>
      <c r="O1252" s="1">
        <v>5</v>
      </c>
      <c r="P1252" t="str">
        <f t="shared" si="20"/>
        <v>morning</v>
      </c>
    </row>
    <row r="1253" spans="1:16" ht="15.75" customHeight="1" x14ac:dyDescent="0.35">
      <c r="A1253" s="1">
        <v>2252</v>
      </c>
      <c r="B1253" s="6">
        <v>45295</v>
      </c>
      <c r="C1253" s="1">
        <v>203</v>
      </c>
      <c r="D1253" s="1">
        <v>303</v>
      </c>
      <c r="E1253" s="1">
        <v>101</v>
      </c>
      <c r="F1253" s="1">
        <v>2</v>
      </c>
      <c r="G1253" s="15">
        <v>45.122000000000007</v>
      </c>
      <c r="H1253" s="15">
        <v>90.244000000000014</v>
      </c>
      <c r="I1253" s="15">
        <v>27.073200000000003</v>
      </c>
      <c r="J1253" s="1" t="b">
        <v>0</v>
      </c>
      <c r="K1253" s="9" t="s">
        <v>780</v>
      </c>
      <c r="L1253" s="1">
        <v>2024</v>
      </c>
      <c r="M1253" s="1">
        <v>1</v>
      </c>
      <c r="N1253" s="1" t="s">
        <v>16</v>
      </c>
      <c r="O1253" s="1">
        <v>6</v>
      </c>
      <c r="P1253" t="str">
        <f t="shared" si="20"/>
        <v>morning</v>
      </c>
    </row>
    <row r="1254" spans="1:16" ht="15.75" customHeight="1" x14ac:dyDescent="0.35">
      <c r="A1254" s="1">
        <v>2253</v>
      </c>
      <c r="B1254" s="6">
        <v>45377</v>
      </c>
      <c r="C1254" s="1">
        <v>201</v>
      </c>
      <c r="D1254" s="1">
        <v>304</v>
      </c>
      <c r="E1254" s="1">
        <v>102</v>
      </c>
      <c r="F1254" s="1">
        <v>10</v>
      </c>
      <c r="G1254" s="15">
        <v>314.31400000000002</v>
      </c>
      <c r="H1254" s="15">
        <v>3143.1400000000003</v>
      </c>
      <c r="I1254" s="15">
        <v>471.471</v>
      </c>
      <c r="J1254" s="1" t="b">
        <v>0</v>
      </c>
      <c r="K1254" s="9" t="s">
        <v>842</v>
      </c>
      <c r="L1254" s="1">
        <v>2024</v>
      </c>
      <c r="M1254" s="1">
        <v>3</v>
      </c>
      <c r="N1254" s="1" t="s">
        <v>31</v>
      </c>
      <c r="O1254" s="1">
        <v>13</v>
      </c>
      <c r="P1254" t="str">
        <f t="shared" si="20"/>
        <v>afternoon</v>
      </c>
    </row>
    <row r="1255" spans="1:16" ht="15.75" customHeight="1" x14ac:dyDescent="0.35">
      <c r="A1255" s="1">
        <v>2254</v>
      </c>
      <c r="B1255" s="6">
        <v>45347</v>
      </c>
      <c r="C1255" s="1">
        <v>202</v>
      </c>
      <c r="D1255" s="1">
        <v>303</v>
      </c>
      <c r="E1255" s="1">
        <v>101</v>
      </c>
      <c r="F1255" s="1">
        <v>8</v>
      </c>
      <c r="G1255" s="15">
        <v>237.62200000000004</v>
      </c>
      <c r="H1255" s="15">
        <v>1900.9760000000003</v>
      </c>
      <c r="I1255" s="15">
        <v>323.16592000000009</v>
      </c>
      <c r="J1255" s="1" t="b">
        <v>0</v>
      </c>
      <c r="K1255" s="9" t="s">
        <v>843</v>
      </c>
      <c r="L1255" s="1">
        <v>2024</v>
      </c>
      <c r="M1255" s="1">
        <v>2</v>
      </c>
      <c r="N1255" s="1" t="s">
        <v>20</v>
      </c>
      <c r="O1255" s="1">
        <v>3</v>
      </c>
      <c r="P1255" t="str">
        <f t="shared" si="20"/>
        <v>morning</v>
      </c>
    </row>
    <row r="1256" spans="1:16" ht="15.75" customHeight="1" x14ac:dyDescent="0.35">
      <c r="A1256" s="1">
        <v>2255</v>
      </c>
      <c r="B1256" s="6">
        <v>44891</v>
      </c>
      <c r="C1256" s="1">
        <v>201</v>
      </c>
      <c r="D1256" s="1">
        <v>302</v>
      </c>
      <c r="E1256" s="1">
        <v>103</v>
      </c>
      <c r="F1256" s="1">
        <v>8</v>
      </c>
      <c r="G1256" s="15">
        <v>393.404</v>
      </c>
      <c r="H1256" s="15">
        <v>3147.232</v>
      </c>
      <c r="I1256" s="15">
        <v>597.97407999999996</v>
      </c>
      <c r="J1256" s="1" t="b">
        <v>0</v>
      </c>
      <c r="K1256" s="9" t="s">
        <v>844</v>
      </c>
      <c r="L1256" s="1">
        <v>2022</v>
      </c>
      <c r="M1256" s="1">
        <v>11</v>
      </c>
      <c r="N1256" s="1" t="s">
        <v>22</v>
      </c>
      <c r="O1256" s="1">
        <v>1</v>
      </c>
      <c r="P1256" t="str">
        <f t="shared" si="20"/>
        <v>morning</v>
      </c>
    </row>
    <row r="1257" spans="1:16" ht="15.75" customHeight="1" x14ac:dyDescent="0.35">
      <c r="A1257" s="1">
        <v>2256</v>
      </c>
      <c r="B1257" s="6">
        <v>45272</v>
      </c>
      <c r="C1257" s="1">
        <v>204</v>
      </c>
      <c r="D1257" s="1">
        <v>304</v>
      </c>
      <c r="E1257" s="1">
        <v>102</v>
      </c>
      <c r="F1257" s="1">
        <v>2</v>
      </c>
      <c r="G1257" s="15">
        <v>645.70000000000005</v>
      </c>
      <c r="H1257" s="15">
        <v>1291.4000000000001</v>
      </c>
      <c r="I1257" s="15">
        <v>271.19400000000002</v>
      </c>
      <c r="J1257" s="1" t="b">
        <v>1</v>
      </c>
      <c r="K1257" s="9" t="s">
        <v>845</v>
      </c>
      <c r="L1257" s="1">
        <v>2023</v>
      </c>
      <c r="M1257" s="1">
        <v>12</v>
      </c>
      <c r="N1257" s="1" t="s">
        <v>31</v>
      </c>
      <c r="O1257" s="1">
        <v>21</v>
      </c>
      <c r="P1257" t="str">
        <f t="shared" si="20"/>
        <v>night</v>
      </c>
    </row>
    <row r="1258" spans="1:16" ht="15.75" customHeight="1" x14ac:dyDescent="0.35">
      <c r="A1258" s="1">
        <v>2257</v>
      </c>
      <c r="B1258" s="6">
        <v>45419</v>
      </c>
      <c r="C1258" s="1">
        <v>201</v>
      </c>
      <c r="D1258" s="1">
        <v>304</v>
      </c>
      <c r="E1258" s="1">
        <v>103</v>
      </c>
      <c r="F1258" s="1">
        <v>2</v>
      </c>
      <c r="G1258" s="15">
        <v>484.74800000000005</v>
      </c>
      <c r="H1258" s="15">
        <v>969.49600000000009</v>
      </c>
      <c r="I1258" s="15">
        <v>242.37400000000002</v>
      </c>
      <c r="J1258" s="1" t="b">
        <v>1</v>
      </c>
      <c r="K1258" s="9" t="s">
        <v>502</v>
      </c>
      <c r="L1258" s="1">
        <v>2024</v>
      </c>
      <c r="M1258" s="1">
        <v>5</v>
      </c>
      <c r="N1258" s="1" t="s">
        <v>31</v>
      </c>
      <c r="O1258" s="1">
        <v>19</v>
      </c>
      <c r="P1258" t="str">
        <f t="shared" si="20"/>
        <v>evening</v>
      </c>
    </row>
    <row r="1259" spans="1:16" ht="15.75" customHeight="1" x14ac:dyDescent="0.35">
      <c r="A1259" s="1">
        <v>2258</v>
      </c>
      <c r="B1259" s="6">
        <v>45242</v>
      </c>
      <c r="C1259" s="1">
        <v>201</v>
      </c>
      <c r="D1259" s="1">
        <v>305</v>
      </c>
      <c r="E1259" s="1">
        <v>101</v>
      </c>
      <c r="F1259" s="1">
        <v>3</v>
      </c>
      <c r="G1259" s="15">
        <v>504.63600000000002</v>
      </c>
      <c r="H1259" s="15">
        <v>1513.9080000000001</v>
      </c>
      <c r="I1259" s="15">
        <v>454.17240000000004</v>
      </c>
      <c r="J1259" s="1" t="b">
        <v>0</v>
      </c>
      <c r="K1259" s="9" t="s">
        <v>846</v>
      </c>
      <c r="L1259" s="1">
        <v>2023</v>
      </c>
      <c r="M1259" s="1">
        <v>11</v>
      </c>
      <c r="N1259" s="1" t="s">
        <v>20</v>
      </c>
      <c r="O1259" s="1">
        <v>20</v>
      </c>
      <c r="P1259" t="str">
        <f t="shared" si="20"/>
        <v>evening</v>
      </c>
    </row>
    <row r="1260" spans="1:16" ht="15.75" customHeight="1" x14ac:dyDescent="0.35">
      <c r="A1260" s="1">
        <v>2259</v>
      </c>
      <c r="B1260" s="6">
        <v>44974</v>
      </c>
      <c r="C1260" s="1">
        <v>201</v>
      </c>
      <c r="D1260" s="1">
        <v>305</v>
      </c>
      <c r="E1260" s="1">
        <v>105</v>
      </c>
      <c r="F1260" s="1">
        <v>6</v>
      </c>
      <c r="G1260" s="15">
        <v>277.75</v>
      </c>
      <c r="H1260" s="15">
        <v>1666.5</v>
      </c>
      <c r="I1260" s="15">
        <v>249.97499999999999</v>
      </c>
      <c r="J1260" s="1" t="b">
        <v>0</v>
      </c>
      <c r="K1260" s="9" t="s">
        <v>233</v>
      </c>
      <c r="L1260" s="1">
        <v>2023</v>
      </c>
      <c r="M1260" s="1">
        <v>2</v>
      </c>
      <c r="N1260" s="1" t="s">
        <v>26</v>
      </c>
      <c r="O1260" s="1">
        <v>5</v>
      </c>
      <c r="P1260" t="str">
        <f t="shared" si="20"/>
        <v>morning</v>
      </c>
    </row>
    <row r="1261" spans="1:16" ht="15.75" customHeight="1" x14ac:dyDescent="0.35">
      <c r="A1261" s="1">
        <v>2260</v>
      </c>
      <c r="B1261" s="6">
        <v>44912</v>
      </c>
      <c r="C1261" s="1">
        <v>204</v>
      </c>
      <c r="D1261" s="1">
        <v>305</v>
      </c>
      <c r="E1261" s="1">
        <v>102</v>
      </c>
      <c r="F1261" s="1">
        <v>7</v>
      </c>
      <c r="G1261" s="15">
        <v>149.64400000000001</v>
      </c>
      <c r="H1261" s="15">
        <v>1047.508</v>
      </c>
      <c r="I1261" s="15">
        <v>178.07636000000002</v>
      </c>
      <c r="J1261" s="1" t="b">
        <v>1</v>
      </c>
      <c r="K1261" s="9" t="s">
        <v>847</v>
      </c>
      <c r="L1261" s="1">
        <v>2022</v>
      </c>
      <c r="M1261" s="1">
        <v>12</v>
      </c>
      <c r="N1261" s="1" t="s">
        <v>22</v>
      </c>
      <c r="O1261" s="1">
        <v>8</v>
      </c>
      <c r="P1261" t="str">
        <f t="shared" si="20"/>
        <v>morning</v>
      </c>
    </row>
    <row r="1262" spans="1:16" ht="15.75" customHeight="1" x14ac:dyDescent="0.35">
      <c r="A1262" s="1">
        <v>2261</v>
      </c>
      <c r="B1262" s="6">
        <v>45233</v>
      </c>
      <c r="C1262" s="1">
        <v>205</v>
      </c>
      <c r="D1262" s="1">
        <v>305</v>
      </c>
      <c r="E1262" s="1">
        <v>102</v>
      </c>
      <c r="F1262" s="1">
        <v>7</v>
      </c>
      <c r="G1262" s="15">
        <v>232.36400000000003</v>
      </c>
      <c r="H1262" s="15">
        <v>1626.5480000000002</v>
      </c>
      <c r="I1262" s="15">
        <v>309.04412000000002</v>
      </c>
      <c r="J1262" s="1" t="b">
        <v>0</v>
      </c>
      <c r="K1262" s="9" t="s">
        <v>388</v>
      </c>
      <c r="L1262" s="1">
        <v>2023</v>
      </c>
      <c r="M1262" s="1">
        <v>11</v>
      </c>
      <c r="N1262" s="1" t="s">
        <v>26</v>
      </c>
      <c r="O1262" s="1">
        <v>18</v>
      </c>
      <c r="P1262" t="str">
        <f t="shared" si="20"/>
        <v>evening</v>
      </c>
    </row>
    <row r="1263" spans="1:16" ht="15.75" customHeight="1" x14ac:dyDescent="0.35">
      <c r="A1263" s="1">
        <v>2656</v>
      </c>
      <c r="B1263" s="6">
        <v>45569</v>
      </c>
      <c r="C1263" s="1">
        <v>204</v>
      </c>
      <c r="D1263" s="1">
        <v>304</v>
      </c>
      <c r="E1263" s="1">
        <v>105</v>
      </c>
      <c r="F1263" s="1">
        <v>6</v>
      </c>
      <c r="G1263" s="15">
        <v>297.61600000000004</v>
      </c>
      <c r="H1263" s="15">
        <v>1785.6960000000004</v>
      </c>
      <c r="I1263" s="15">
        <v>303.56832000000009</v>
      </c>
      <c r="J1263" s="1" t="b">
        <v>0</v>
      </c>
      <c r="K1263" s="9" t="s">
        <v>635</v>
      </c>
      <c r="L1263" s="1">
        <v>2024</v>
      </c>
      <c r="M1263" s="1">
        <v>10</v>
      </c>
      <c r="N1263" s="1" t="s">
        <v>26</v>
      </c>
      <c r="O1263" s="1">
        <v>2</v>
      </c>
      <c r="P1263" t="str">
        <f t="shared" si="20"/>
        <v>morning</v>
      </c>
    </row>
    <row r="1264" spans="1:16" ht="15.75" customHeight="1" x14ac:dyDescent="0.35">
      <c r="A1264" s="1">
        <v>2263</v>
      </c>
      <c r="B1264" s="6">
        <v>45443</v>
      </c>
      <c r="C1264" s="1">
        <v>201</v>
      </c>
      <c r="D1264" s="1">
        <v>302</v>
      </c>
      <c r="E1264" s="1">
        <v>105</v>
      </c>
      <c r="F1264" s="1">
        <v>3</v>
      </c>
      <c r="G1264" s="15">
        <v>402.33600000000001</v>
      </c>
      <c r="H1264" s="15">
        <v>1207.008</v>
      </c>
      <c r="I1264" s="15">
        <v>301.75200000000001</v>
      </c>
      <c r="J1264" s="1" t="b">
        <v>1</v>
      </c>
      <c r="K1264" s="9" t="s">
        <v>80</v>
      </c>
      <c r="L1264" s="1">
        <v>2024</v>
      </c>
      <c r="M1264" s="1">
        <v>5</v>
      </c>
      <c r="N1264" s="1" t="s">
        <v>26</v>
      </c>
      <c r="O1264" s="1">
        <v>18</v>
      </c>
      <c r="P1264" t="str">
        <f t="shared" si="20"/>
        <v>evening</v>
      </c>
    </row>
    <row r="1265" spans="1:16" ht="15.75" customHeight="1" x14ac:dyDescent="0.35">
      <c r="A1265" s="1">
        <v>2264</v>
      </c>
      <c r="B1265" s="6">
        <v>45250</v>
      </c>
      <c r="C1265" s="1">
        <v>202</v>
      </c>
      <c r="D1265" s="1">
        <v>303</v>
      </c>
      <c r="E1265" s="1">
        <v>105</v>
      </c>
      <c r="F1265" s="1">
        <v>8</v>
      </c>
      <c r="G1265" s="15">
        <v>57.332000000000001</v>
      </c>
      <c r="H1265" s="15">
        <v>458.65600000000001</v>
      </c>
      <c r="I1265" s="15">
        <v>137.5968</v>
      </c>
      <c r="J1265" s="1" t="b">
        <v>0</v>
      </c>
      <c r="K1265" s="9" t="s">
        <v>849</v>
      </c>
      <c r="L1265" s="1">
        <v>2023</v>
      </c>
      <c r="M1265" s="1">
        <v>11</v>
      </c>
      <c r="N1265" s="1" t="s">
        <v>28</v>
      </c>
      <c r="O1265" s="1">
        <v>1</v>
      </c>
      <c r="P1265" t="str">
        <f t="shared" si="20"/>
        <v>morning</v>
      </c>
    </row>
    <row r="1266" spans="1:16" ht="15.75" customHeight="1" x14ac:dyDescent="0.35">
      <c r="A1266" s="1">
        <v>2265</v>
      </c>
      <c r="B1266" s="6">
        <v>44967</v>
      </c>
      <c r="C1266" s="1">
        <v>204</v>
      </c>
      <c r="D1266" s="1">
        <v>301</v>
      </c>
      <c r="E1266" s="1">
        <v>104</v>
      </c>
      <c r="F1266" s="1">
        <v>7</v>
      </c>
      <c r="G1266" s="15">
        <v>224.77400000000003</v>
      </c>
      <c r="H1266" s="15">
        <v>1573.4180000000001</v>
      </c>
      <c r="I1266" s="15">
        <v>236.0127</v>
      </c>
      <c r="J1266" s="1" t="b">
        <v>0</v>
      </c>
      <c r="K1266" s="9" t="s">
        <v>82</v>
      </c>
      <c r="L1266" s="1">
        <v>2023</v>
      </c>
      <c r="M1266" s="1">
        <v>2</v>
      </c>
      <c r="N1266" s="1" t="s">
        <v>26</v>
      </c>
      <c r="O1266" s="1">
        <v>12</v>
      </c>
      <c r="P1266" t="str">
        <f t="shared" si="20"/>
        <v>afternoon</v>
      </c>
    </row>
    <row r="1267" spans="1:16" ht="15.75" customHeight="1" x14ac:dyDescent="0.35">
      <c r="A1267" s="1">
        <v>2266</v>
      </c>
      <c r="B1267" s="6">
        <v>45219</v>
      </c>
      <c r="C1267" s="1">
        <v>201</v>
      </c>
      <c r="D1267" s="1">
        <v>305</v>
      </c>
      <c r="E1267" s="1">
        <v>102</v>
      </c>
      <c r="F1267" s="1">
        <v>3</v>
      </c>
      <c r="G1267" s="15">
        <v>540.12200000000007</v>
      </c>
      <c r="H1267" s="15">
        <v>1620.3660000000002</v>
      </c>
      <c r="I1267" s="15">
        <v>275.46222000000006</v>
      </c>
      <c r="J1267" s="1" t="b">
        <v>1</v>
      </c>
      <c r="K1267" s="9" t="s">
        <v>850</v>
      </c>
      <c r="L1267" s="1">
        <v>2023</v>
      </c>
      <c r="M1267" s="1">
        <v>10</v>
      </c>
      <c r="N1267" s="1" t="s">
        <v>26</v>
      </c>
      <c r="O1267" s="1">
        <v>22</v>
      </c>
      <c r="P1267" t="str">
        <f t="shared" si="20"/>
        <v>night</v>
      </c>
    </row>
    <row r="1268" spans="1:16" ht="15.75" customHeight="1" x14ac:dyDescent="0.35">
      <c r="A1268" s="1">
        <v>2267</v>
      </c>
      <c r="B1268" s="6">
        <v>44916</v>
      </c>
      <c r="C1268" s="1">
        <v>202</v>
      </c>
      <c r="D1268" s="1">
        <v>303</v>
      </c>
      <c r="E1268" s="1">
        <v>102</v>
      </c>
      <c r="F1268" s="1">
        <v>1</v>
      </c>
      <c r="G1268" s="15">
        <v>301.11400000000003</v>
      </c>
      <c r="H1268" s="15">
        <v>301.11400000000003</v>
      </c>
      <c r="I1268" s="15">
        <v>57.211660000000009</v>
      </c>
      <c r="J1268" s="1" t="b">
        <v>0</v>
      </c>
      <c r="K1268" s="9" t="s">
        <v>142</v>
      </c>
      <c r="L1268" s="1">
        <v>2022</v>
      </c>
      <c r="M1268" s="1">
        <v>12</v>
      </c>
      <c r="N1268" s="1" t="s">
        <v>18</v>
      </c>
      <c r="O1268" s="1">
        <v>5</v>
      </c>
      <c r="P1268" t="str">
        <f t="shared" si="20"/>
        <v>morning</v>
      </c>
    </row>
    <row r="1269" spans="1:16" ht="15.75" customHeight="1" x14ac:dyDescent="0.35">
      <c r="A1269" s="1">
        <v>2268</v>
      </c>
      <c r="B1269" s="6">
        <v>45564</v>
      </c>
      <c r="C1269" s="1">
        <v>203</v>
      </c>
      <c r="D1269" s="1">
        <v>303</v>
      </c>
      <c r="E1269" s="1">
        <v>103</v>
      </c>
      <c r="F1269" s="1">
        <v>3</v>
      </c>
      <c r="G1269" s="15">
        <v>179.65200000000002</v>
      </c>
      <c r="H1269" s="15">
        <v>538.95600000000002</v>
      </c>
      <c r="I1269" s="15">
        <v>113.18076000000001</v>
      </c>
      <c r="J1269" s="1" t="b">
        <v>0</v>
      </c>
      <c r="K1269" s="9" t="s">
        <v>851</v>
      </c>
      <c r="L1269" s="1">
        <v>2024</v>
      </c>
      <c r="M1269" s="1">
        <v>9</v>
      </c>
      <c r="N1269" s="1" t="s">
        <v>20</v>
      </c>
      <c r="O1269" s="1">
        <v>11</v>
      </c>
      <c r="P1269" t="str">
        <f t="shared" si="20"/>
        <v>morning</v>
      </c>
    </row>
    <row r="1270" spans="1:16" ht="15.75" customHeight="1" x14ac:dyDescent="0.35">
      <c r="A1270" s="1">
        <v>1722</v>
      </c>
      <c r="B1270" s="6">
        <v>45570</v>
      </c>
      <c r="C1270" s="1">
        <v>205</v>
      </c>
      <c r="D1270" s="1">
        <v>301</v>
      </c>
      <c r="E1270" s="1">
        <v>105</v>
      </c>
      <c r="F1270" s="1">
        <v>6</v>
      </c>
      <c r="G1270" s="15">
        <v>240.21800000000002</v>
      </c>
      <c r="H1270" s="15">
        <v>1441.308</v>
      </c>
      <c r="I1270" s="15">
        <v>302.67467999999997</v>
      </c>
      <c r="J1270" s="1" t="b">
        <v>0</v>
      </c>
      <c r="K1270" s="9" t="s">
        <v>593</v>
      </c>
      <c r="L1270" s="1">
        <v>2024</v>
      </c>
      <c r="M1270" s="1">
        <v>10</v>
      </c>
      <c r="N1270" s="1" t="s">
        <v>22</v>
      </c>
      <c r="O1270" s="1">
        <v>13</v>
      </c>
      <c r="P1270" t="str">
        <f t="shared" si="20"/>
        <v>afternoon</v>
      </c>
    </row>
    <row r="1271" spans="1:16" ht="15.75" customHeight="1" x14ac:dyDescent="0.35">
      <c r="A1271" s="1">
        <v>2270</v>
      </c>
      <c r="B1271" s="6">
        <v>45254</v>
      </c>
      <c r="C1271" s="1">
        <v>204</v>
      </c>
      <c r="D1271" s="1">
        <v>304</v>
      </c>
      <c r="E1271" s="1">
        <v>101</v>
      </c>
      <c r="F1271" s="1">
        <v>1</v>
      </c>
      <c r="G1271" s="15">
        <v>419.23200000000003</v>
      </c>
      <c r="H1271" s="15">
        <v>419.23200000000003</v>
      </c>
      <c r="I1271" s="15">
        <v>125.7696</v>
      </c>
      <c r="J1271" s="1" t="b">
        <v>0</v>
      </c>
      <c r="K1271" s="9" t="s">
        <v>852</v>
      </c>
      <c r="L1271" s="1">
        <v>2023</v>
      </c>
      <c r="M1271" s="1">
        <v>11</v>
      </c>
      <c r="N1271" s="1" t="s">
        <v>26</v>
      </c>
      <c r="O1271" s="1">
        <v>12</v>
      </c>
      <c r="P1271" t="str">
        <f t="shared" si="20"/>
        <v>afternoon</v>
      </c>
    </row>
    <row r="1272" spans="1:16" ht="15.75" customHeight="1" x14ac:dyDescent="0.35">
      <c r="A1272" s="1">
        <v>2271</v>
      </c>
      <c r="B1272" s="6">
        <v>45376</v>
      </c>
      <c r="C1272" s="1">
        <v>202</v>
      </c>
      <c r="D1272" s="1">
        <v>301</v>
      </c>
      <c r="E1272" s="1">
        <v>104</v>
      </c>
      <c r="F1272" s="1">
        <v>5</v>
      </c>
      <c r="G1272" s="15">
        <v>75.350000000000009</v>
      </c>
      <c r="H1272" s="15">
        <v>376.75000000000006</v>
      </c>
      <c r="I1272" s="15">
        <v>56.51250000000001</v>
      </c>
      <c r="J1272" s="1" t="b">
        <v>0</v>
      </c>
      <c r="K1272" s="9" t="s">
        <v>853</v>
      </c>
      <c r="L1272" s="1">
        <v>2024</v>
      </c>
      <c r="M1272" s="1">
        <v>3</v>
      </c>
      <c r="N1272" s="1" t="s">
        <v>28</v>
      </c>
      <c r="O1272" s="1">
        <v>14</v>
      </c>
      <c r="P1272" t="str">
        <f t="shared" si="20"/>
        <v>afternoon</v>
      </c>
    </row>
    <row r="1273" spans="1:16" ht="15.75" customHeight="1" x14ac:dyDescent="0.35">
      <c r="A1273" s="1">
        <v>2272</v>
      </c>
      <c r="B1273" s="6">
        <v>44914</v>
      </c>
      <c r="C1273" s="1">
        <v>205</v>
      </c>
      <c r="D1273" s="1">
        <v>302</v>
      </c>
      <c r="E1273" s="1">
        <v>102</v>
      </c>
      <c r="F1273" s="1">
        <v>2</v>
      </c>
      <c r="G1273" s="15">
        <v>75.812000000000012</v>
      </c>
      <c r="H1273" s="15">
        <v>151.62400000000002</v>
      </c>
      <c r="I1273" s="15">
        <v>25.776080000000007</v>
      </c>
      <c r="J1273" s="1" t="b">
        <v>1</v>
      </c>
      <c r="K1273" s="9" t="s">
        <v>854</v>
      </c>
      <c r="L1273" s="1">
        <v>2022</v>
      </c>
      <c r="M1273" s="1">
        <v>12</v>
      </c>
      <c r="N1273" s="1" t="s">
        <v>28</v>
      </c>
      <c r="O1273" s="1">
        <v>14</v>
      </c>
      <c r="P1273" t="str">
        <f t="shared" si="20"/>
        <v>afternoon</v>
      </c>
    </row>
    <row r="1274" spans="1:16" ht="15.75" customHeight="1" x14ac:dyDescent="0.35">
      <c r="A1274" s="1">
        <v>2273</v>
      </c>
      <c r="B1274" s="6">
        <v>45365</v>
      </c>
      <c r="C1274" s="1">
        <v>204</v>
      </c>
      <c r="D1274" s="1">
        <v>304</v>
      </c>
      <c r="E1274" s="1">
        <v>102</v>
      </c>
      <c r="F1274" s="1">
        <v>6</v>
      </c>
      <c r="G1274" s="15">
        <v>154.37400000000002</v>
      </c>
      <c r="H1274" s="15">
        <v>926.24400000000014</v>
      </c>
      <c r="I1274" s="15">
        <v>175.98636000000002</v>
      </c>
      <c r="J1274" s="1" t="b">
        <v>0</v>
      </c>
      <c r="K1274" s="9" t="s">
        <v>736</v>
      </c>
      <c r="L1274" s="1">
        <v>2024</v>
      </c>
      <c r="M1274" s="1">
        <v>3</v>
      </c>
      <c r="N1274" s="1" t="s">
        <v>16</v>
      </c>
      <c r="O1274" s="1">
        <v>20</v>
      </c>
      <c r="P1274" t="str">
        <f t="shared" si="20"/>
        <v>evening</v>
      </c>
    </row>
    <row r="1275" spans="1:16" ht="15.75" customHeight="1" x14ac:dyDescent="0.35">
      <c r="A1275" s="1">
        <v>2274</v>
      </c>
      <c r="B1275" s="6">
        <v>44873</v>
      </c>
      <c r="C1275" s="1">
        <v>202</v>
      </c>
      <c r="D1275" s="1">
        <v>305</v>
      </c>
      <c r="E1275" s="1">
        <v>104</v>
      </c>
      <c r="F1275" s="1">
        <v>1</v>
      </c>
      <c r="G1275" s="15">
        <v>597.9380000000001</v>
      </c>
      <c r="H1275" s="15">
        <v>597.9380000000001</v>
      </c>
      <c r="I1275" s="15">
        <v>125.56698000000002</v>
      </c>
      <c r="J1275" s="1" t="b">
        <v>0</v>
      </c>
      <c r="K1275" s="9" t="s">
        <v>724</v>
      </c>
      <c r="L1275" s="1">
        <v>2022</v>
      </c>
      <c r="M1275" s="1">
        <v>11</v>
      </c>
      <c r="N1275" s="1" t="s">
        <v>31</v>
      </c>
      <c r="O1275" s="1">
        <v>3</v>
      </c>
      <c r="P1275" t="str">
        <f t="shared" si="20"/>
        <v>morning</v>
      </c>
    </row>
    <row r="1276" spans="1:16" ht="15.75" customHeight="1" x14ac:dyDescent="0.35">
      <c r="A1276" s="1">
        <v>2275</v>
      </c>
      <c r="B1276" s="6">
        <v>44889</v>
      </c>
      <c r="C1276" s="1">
        <v>205</v>
      </c>
      <c r="D1276" s="1">
        <v>302</v>
      </c>
      <c r="E1276" s="1">
        <v>105</v>
      </c>
      <c r="F1276" s="1">
        <v>9</v>
      </c>
      <c r="G1276" s="15">
        <v>445.25799999999998</v>
      </c>
      <c r="H1276" s="15">
        <v>4007.3219999999997</v>
      </c>
      <c r="I1276" s="15">
        <v>1001.8304999999999</v>
      </c>
      <c r="J1276" s="1" t="b">
        <v>0</v>
      </c>
      <c r="K1276" s="9" t="s">
        <v>571</v>
      </c>
      <c r="L1276" s="1">
        <v>2022</v>
      </c>
      <c r="M1276" s="1">
        <v>11</v>
      </c>
      <c r="N1276" s="1" t="s">
        <v>16</v>
      </c>
      <c r="O1276" s="1">
        <v>21</v>
      </c>
      <c r="P1276" t="str">
        <f t="shared" si="20"/>
        <v>night</v>
      </c>
    </row>
    <row r="1277" spans="1:16" ht="15.75" customHeight="1" x14ac:dyDescent="0.35">
      <c r="A1277" s="1">
        <v>2276</v>
      </c>
      <c r="B1277" s="6">
        <v>45500</v>
      </c>
      <c r="C1277" s="1">
        <v>203</v>
      </c>
      <c r="D1277" s="1">
        <v>303</v>
      </c>
      <c r="E1277" s="1">
        <v>101</v>
      </c>
      <c r="F1277" s="1">
        <v>6</v>
      </c>
      <c r="G1277" s="15">
        <v>555.19200000000012</v>
      </c>
      <c r="H1277" s="15">
        <v>3331.152000000001</v>
      </c>
      <c r="I1277" s="15">
        <v>999.34560000000022</v>
      </c>
      <c r="J1277" s="1" t="b">
        <v>0</v>
      </c>
      <c r="K1277" s="9" t="s">
        <v>526</v>
      </c>
      <c r="L1277" s="1">
        <v>2024</v>
      </c>
      <c r="M1277" s="1">
        <v>7</v>
      </c>
      <c r="N1277" s="1" t="s">
        <v>22</v>
      </c>
      <c r="O1277" s="1">
        <v>17</v>
      </c>
      <c r="P1277" t="str">
        <f t="shared" si="20"/>
        <v>afternoon</v>
      </c>
    </row>
    <row r="1278" spans="1:16" ht="15.75" customHeight="1" x14ac:dyDescent="0.35">
      <c r="A1278" s="1">
        <v>2277</v>
      </c>
      <c r="B1278" s="6">
        <v>45322</v>
      </c>
      <c r="C1278" s="1">
        <v>204</v>
      </c>
      <c r="D1278" s="1">
        <v>303</v>
      </c>
      <c r="E1278" s="1">
        <v>104</v>
      </c>
      <c r="F1278" s="1">
        <v>6</v>
      </c>
      <c r="G1278" s="15">
        <v>310.94800000000004</v>
      </c>
      <c r="H1278" s="15">
        <v>1865.6880000000001</v>
      </c>
      <c r="I1278" s="15">
        <v>279.85320000000002</v>
      </c>
      <c r="J1278" s="1" t="b">
        <v>0</v>
      </c>
      <c r="K1278" s="9" t="s">
        <v>855</v>
      </c>
      <c r="L1278" s="1">
        <v>2024</v>
      </c>
      <c r="M1278" s="1">
        <v>1</v>
      </c>
      <c r="N1278" s="1" t="s">
        <v>18</v>
      </c>
      <c r="O1278" s="1">
        <v>3</v>
      </c>
      <c r="P1278" t="str">
        <f t="shared" si="20"/>
        <v>morning</v>
      </c>
    </row>
    <row r="1279" spans="1:16" ht="15.75" customHeight="1" x14ac:dyDescent="0.35">
      <c r="A1279" s="1">
        <v>2278</v>
      </c>
      <c r="B1279" s="6">
        <v>45003</v>
      </c>
      <c r="C1279" s="1">
        <v>205</v>
      </c>
      <c r="D1279" s="1">
        <v>303</v>
      </c>
      <c r="E1279" s="1">
        <v>101</v>
      </c>
      <c r="F1279" s="1">
        <v>5</v>
      </c>
      <c r="G1279" s="15">
        <v>596.22199999999998</v>
      </c>
      <c r="H1279" s="15">
        <v>2981.1099999999997</v>
      </c>
      <c r="I1279" s="15">
        <v>506.78870000000001</v>
      </c>
      <c r="J1279" s="1" t="b">
        <v>0</v>
      </c>
      <c r="K1279" s="9" t="s">
        <v>721</v>
      </c>
      <c r="L1279" s="1">
        <v>2023</v>
      </c>
      <c r="M1279" s="1">
        <v>3</v>
      </c>
      <c r="N1279" s="1" t="s">
        <v>22</v>
      </c>
      <c r="O1279" s="1">
        <v>3</v>
      </c>
      <c r="P1279" t="str">
        <f t="shared" si="20"/>
        <v>morning</v>
      </c>
    </row>
    <row r="1280" spans="1:16" ht="15.75" customHeight="1" x14ac:dyDescent="0.35">
      <c r="A1280" s="1">
        <v>2279</v>
      </c>
      <c r="B1280" s="6">
        <v>45107</v>
      </c>
      <c r="C1280" s="1">
        <v>204</v>
      </c>
      <c r="D1280" s="1">
        <v>302</v>
      </c>
      <c r="E1280" s="1">
        <v>105</v>
      </c>
      <c r="F1280" s="1">
        <v>9</v>
      </c>
      <c r="G1280" s="15">
        <v>572.74800000000005</v>
      </c>
      <c r="H1280" s="15">
        <v>5154.732</v>
      </c>
      <c r="I1280" s="15">
        <v>979.39908000000003</v>
      </c>
      <c r="J1280" s="1" t="b">
        <v>0</v>
      </c>
      <c r="K1280" s="9" t="s">
        <v>856</v>
      </c>
      <c r="L1280" s="1">
        <v>2023</v>
      </c>
      <c r="M1280" s="1">
        <v>6</v>
      </c>
      <c r="N1280" s="1" t="s">
        <v>26</v>
      </c>
      <c r="O1280" s="1">
        <v>14</v>
      </c>
      <c r="P1280" t="str">
        <f t="shared" si="20"/>
        <v>afternoon</v>
      </c>
    </row>
    <row r="1281" spans="1:16" ht="15.75" customHeight="1" x14ac:dyDescent="0.35">
      <c r="A1281" s="1">
        <v>2280</v>
      </c>
      <c r="B1281" s="6">
        <v>45149</v>
      </c>
      <c r="C1281" s="1">
        <v>205</v>
      </c>
      <c r="D1281" s="1">
        <v>303</v>
      </c>
      <c r="E1281" s="1">
        <v>103</v>
      </c>
      <c r="F1281" s="1">
        <v>5</v>
      </c>
      <c r="G1281" s="15">
        <v>106.12800000000001</v>
      </c>
      <c r="H1281" s="15">
        <v>530.6400000000001</v>
      </c>
      <c r="I1281" s="15">
        <v>111.43440000000001</v>
      </c>
      <c r="J1281" s="1" t="b">
        <v>0</v>
      </c>
      <c r="K1281" s="9" t="s">
        <v>857</v>
      </c>
      <c r="L1281" s="1">
        <v>2023</v>
      </c>
      <c r="M1281" s="1">
        <v>8</v>
      </c>
      <c r="N1281" s="1" t="s">
        <v>26</v>
      </c>
      <c r="O1281" s="1">
        <v>5</v>
      </c>
      <c r="P1281" t="str">
        <f t="shared" si="20"/>
        <v>morning</v>
      </c>
    </row>
    <row r="1282" spans="1:16" ht="15.75" customHeight="1" x14ac:dyDescent="0.35">
      <c r="A1282" s="1">
        <v>2281</v>
      </c>
      <c r="B1282" s="6">
        <v>45423</v>
      </c>
      <c r="C1282" s="1">
        <v>204</v>
      </c>
      <c r="D1282" s="1">
        <v>305</v>
      </c>
      <c r="E1282" s="1">
        <v>103</v>
      </c>
      <c r="F1282" s="1">
        <v>7</v>
      </c>
      <c r="G1282" s="15">
        <v>422.13600000000002</v>
      </c>
      <c r="H1282" s="15">
        <v>2954.9520000000002</v>
      </c>
      <c r="I1282" s="15">
        <v>738.73800000000006</v>
      </c>
      <c r="J1282" s="1" t="b">
        <v>0</v>
      </c>
      <c r="K1282" s="9" t="s">
        <v>858</v>
      </c>
      <c r="L1282" s="1">
        <v>2024</v>
      </c>
      <c r="M1282" s="1">
        <v>5</v>
      </c>
      <c r="N1282" s="1" t="s">
        <v>22</v>
      </c>
      <c r="O1282" s="1">
        <v>16</v>
      </c>
      <c r="P1282" t="str">
        <f t="shared" si="20"/>
        <v>afternoon</v>
      </c>
    </row>
    <row r="1283" spans="1:16" ht="15.75" customHeight="1" x14ac:dyDescent="0.35">
      <c r="A1283" s="1">
        <v>2282</v>
      </c>
      <c r="B1283" s="6">
        <v>45454</v>
      </c>
      <c r="C1283" s="1">
        <v>205</v>
      </c>
      <c r="D1283" s="1">
        <v>303</v>
      </c>
      <c r="E1283" s="1">
        <v>105</v>
      </c>
      <c r="F1283" s="1">
        <v>9</v>
      </c>
      <c r="G1283" s="15">
        <v>190.74</v>
      </c>
      <c r="H1283" s="15">
        <v>1716.66</v>
      </c>
      <c r="I1283" s="15">
        <v>514.99800000000005</v>
      </c>
      <c r="J1283" s="1" t="b">
        <v>0</v>
      </c>
      <c r="K1283" s="9" t="s">
        <v>103</v>
      </c>
      <c r="L1283" s="1">
        <v>2024</v>
      </c>
      <c r="M1283" s="1">
        <v>6</v>
      </c>
      <c r="N1283" s="1" t="s">
        <v>31</v>
      </c>
      <c r="O1283" s="1">
        <v>16</v>
      </c>
      <c r="P1283" t="str">
        <f t="shared" si="20"/>
        <v>afternoon</v>
      </c>
    </row>
    <row r="1284" spans="1:16" ht="15.75" customHeight="1" x14ac:dyDescent="0.35">
      <c r="A1284" s="1">
        <v>2283</v>
      </c>
      <c r="B1284" s="6">
        <v>45248</v>
      </c>
      <c r="C1284" s="1">
        <v>205</v>
      </c>
      <c r="D1284" s="1">
        <v>302</v>
      </c>
      <c r="E1284" s="1">
        <v>101</v>
      </c>
      <c r="F1284" s="1">
        <v>8</v>
      </c>
      <c r="G1284" s="15">
        <v>142.56</v>
      </c>
      <c r="H1284" s="15">
        <v>1140.48</v>
      </c>
      <c r="I1284" s="15">
        <v>171.072</v>
      </c>
      <c r="J1284" s="1" t="b">
        <v>1</v>
      </c>
      <c r="K1284" s="9" t="s">
        <v>859</v>
      </c>
      <c r="L1284" s="1">
        <v>2023</v>
      </c>
      <c r="M1284" s="1">
        <v>11</v>
      </c>
      <c r="N1284" s="1" t="s">
        <v>22</v>
      </c>
      <c r="O1284" s="1">
        <v>4</v>
      </c>
      <c r="P1284" t="str">
        <f t="shared" si="20"/>
        <v>morning</v>
      </c>
    </row>
    <row r="1285" spans="1:16" ht="15.75" customHeight="1" x14ac:dyDescent="0.35">
      <c r="A1285" s="1">
        <v>2284</v>
      </c>
      <c r="B1285" s="6">
        <v>45487</v>
      </c>
      <c r="C1285" s="1">
        <v>201</v>
      </c>
      <c r="D1285" s="1">
        <v>303</v>
      </c>
      <c r="E1285" s="1">
        <v>103</v>
      </c>
      <c r="F1285" s="1">
        <v>4</v>
      </c>
      <c r="G1285" s="15">
        <v>221.078</v>
      </c>
      <c r="H1285" s="15">
        <v>884.31200000000001</v>
      </c>
      <c r="I1285" s="15">
        <v>150.33304000000001</v>
      </c>
      <c r="J1285" s="1" t="b">
        <v>1</v>
      </c>
      <c r="K1285" s="9" t="s">
        <v>860</v>
      </c>
      <c r="L1285" s="1">
        <v>2024</v>
      </c>
      <c r="M1285" s="1">
        <v>7</v>
      </c>
      <c r="N1285" s="1" t="s">
        <v>20</v>
      </c>
      <c r="O1285" s="1">
        <v>11</v>
      </c>
      <c r="P1285" t="str">
        <f t="shared" si="20"/>
        <v>morning</v>
      </c>
    </row>
    <row r="1286" spans="1:16" ht="15.75" customHeight="1" x14ac:dyDescent="0.35">
      <c r="A1286" s="1">
        <v>2285</v>
      </c>
      <c r="B1286" s="6">
        <v>45261</v>
      </c>
      <c r="C1286" s="1">
        <v>204</v>
      </c>
      <c r="D1286" s="1">
        <v>301</v>
      </c>
      <c r="E1286" s="1">
        <v>105</v>
      </c>
      <c r="F1286" s="1">
        <v>3</v>
      </c>
      <c r="G1286" s="15">
        <v>418.17600000000004</v>
      </c>
      <c r="H1286" s="15">
        <v>1254.5280000000002</v>
      </c>
      <c r="I1286" s="15">
        <v>238.36032000000006</v>
      </c>
      <c r="J1286" s="1" t="b">
        <v>0</v>
      </c>
      <c r="K1286" s="9" t="s">
        <v>813</v>
      </c>
      <c r="L1286" s="1">
        <v>2023</v>
      </c>
      <c r="M1286" s="1">
        <v>12</v>
      </c>
      <c r="N1286" s="1" t="s">
        <v>26</v>
      </c>
      <c r="O1286" s="1">
        <v>20</v>
      </c>
      <c r="P1286" t="str">
        <f t="shared" si="20"/>
        <v>evening</v>
      </c>
    </row>
    <row r="1287" spans="1:16" ht="15.75" customHeight="1" x14ac:dyDescent="0.35">
      <c r="A1287" s="1">
        <v>2286</v>
      </c>
      <c r="B1287" s="6">
        <v>45306</v>
      </c>
      <c r="C1287" s="1">
        <v>203</v>
      </c>
      <c r="D1287" s="1">
        <v>304</v>
      </c>
      <c r="E1287" s="1">
        <v>101</v>
      </c>
      <c r="F1287" s="1">
        <v>5</v>
      </c>
      <c r="G1287" s="15">
        <v>476.036</v>
      </c>
      <c r="H1287" s="15">
        <v>2380.1799999999998</v>
      </c>
      <c r="I1287" s="15">
        <v>499.83779999999996</v>
      </c>
      <c r="J1287" s="1" t="b">
        <v>1</v>
      </c>
      <c r="K1287" s="9" t="s">
        <v>861</v>
      </c>
      <c r="L1287" s="1">
        <v>2024</v>
      </c>
      <c r="M1287" s="1">
        <v>1</v>
      </c>
      <c r="N1287" s="1" t="s">
        <v>28</v>
      </c>
      <c r="O1287" s="1">
        <v>14</v>
      </c>
      <c r="P1287" t="str">
        <f t="shared" si="20"/>
        <v>afternoon</v>
      </c>
    </row>
    <row r="1288" spans="1:16" ht="15.75" customHeight="1" x14ac:dyDescent="0.35">
      <c r="A1288" s="1">
        <v>2287</v>
      </c>
      <c r="B1288" s="6">
        <v>45512</v>
      </c>
      <c r="C1288" s="1">
        <v>201</v>
      </c>
      <c r="D1288" s="1">
        <v>303</v>
      </c>
      <c r="E1288" s="1">
        <v>102</v>
      </c>
      <c r="F1288" s="1">
        <v>3</v>
      </c>
      <c r="G1288" s="15">
        <v>535.2600000000001</v>
      </c>
      <c r="H1288" s="15">
        <v>1605.7800000000002</v>
      </c>
      <c r="I1288" s="15">
        <v>401.44500000000005</v>
      </c>
      <c r="J1288" s="1" t="b">
        <v>0</v>
      </c>
      <c r="K1288" s="9" t="s">
        <v>512</v>
      </c>
      <c r="L1288" s="1">
        <v>2024</v>
      </c>
      <c r="M1288" s="1">
        <v>8</v>
      </c>
      <c r="N1288" s="1" t="s">
        <v>16</v>
      </c>
      <c r="O1288" s="1">
        <v>21</v>
      </c>
      <c r="P1288" t="str">
        <f t="shared" si="20"/>
        <v>night</v>
      </c>
    </row>
    <row r="1289" spans="1:16" ht="15.75" customHeight="1" x14ac:dyDescent="0.35">
      <c r="A1289" s="1">
        <v>2288</v>
      </c>
      <c r="B1289" s="6">
        <v>45065</v>
      </c>
      <c r="C1289" s="1">
        <v>201</v>
      </c>
      <c r="D1289" s="1">
        <v>304</v>
      </c>
      <c r="E1289" s="1">
        <v>102</v>
      </c>
      <c r="F1289" s="1">
        <v>9</v>
      </c>
      <c r="G1289" s="15">
        <v>238.89800000000002</v>
      </c>
      <c r="H1289" s="15">
        <v>2150.0820000000003</v>
      </c>
      <c r="I1289" s="15">
        <v>645.02460000000008</v>
      </c>
      <c r="J1289" s="1" t="b">
        <v>0</v>
      </c>
      <c r="K1289" s="9" t="s">
        <v>862</v>
      </c>
      <c r="L1289" s="1">
        <v>2023</v>
      </c>
      <c r="M1289" s="1">
        <v>5</v>
      </c>
      <c r="N1289" s="1" t="s">
        <v>26</v>
      </c>
      <c r="O1289" s="1">
        <v>8</v>
      </c>
      <c r="P1289" t="str">
        <f t="shared" si="20"/>
        <v>morning</v>
      </c>
    </row>
    <row r="1290" spans="1:16" ht="15.75" customHeight="1" x14ac:dyDescent="0.35">
      <c r="A1290" s="1">
        <v>2289</v>
      </c>
      <c r="B1290" s="6">
        <v>45273</v>
      </c>
      <c r="C1290" s="1">
        <v>204</v>
      </c>
      <c r="D1290" s="1">
        <v>305</v>
      </c>
      <c r="E1290" s="1">
        <v>103</v>
      </c>
      <c r="F1290" s="1">
        <v>6</v>
      </c>
      <c r="G1290" s="15">
        <v>652.34400000000005</v>
      </c>
      <c r="H1290" s="15">
        <v>3914.0640000000003</v>
      </c>
      <c r="I1290" s="15">
        <v>587.1096</v>
      </c>
      <c r="J1290" s="1" t="b">
        <v>0</v>
      </c>
      <c r="K1290" s="9" t="s">
        <v>863</v>
      </c>
      <c r="L1290" s="1">
        <v>2023</v>
      </c>
      <c r="M1290" s="1">
        <v>12</v>
      </c>
      <c r="N1290" s="1" t="s">
        <v>18</v>
      </c>
      <c r="O1290" s="1">
        <v>0</v>
      </c>
      <c r="P1290" t="str">
        <f t="shared" si="20"/>
        <v>morning</v>
      </c>
    </row>
    <row r="1291" spans="1:16" ht="15.75" customHeight="1" x14ac:dyDescent="0.35">
      <c r="A1291" s="1">
        <v>2290</v>
      </c>
      <c r="B1291" s="6">
        <v>44959</v>
      </c>
      <c r="C1291" s="1">
        <v>203</v>
      </c>
      <c r="D1291" s="1">
        <v>301</v>
      </c>
      <c r="E1291" s="1">
        <v>103</v>
      </c>
      <c r="F1291" s="1">
        <v>1</v>
      </c>
      <c r="G1291" s="15">
        <v>167.31</v>
      </c>
      <c r="H1291" s="15">
        <v>167.31</v>
      </c>
      <c r="I1291" s="15">
        <v>28.442700000000002</v>
      </c>
      <c r="J1291" s="1" t="b">
        <v>0</v>
      </c>
      <c r="K1291" s="9" t="s">
        <v>864</v>
      </c>
      <c r="L1291" s="1">
        <v>2023</v>
      </c>
      <c r="M1291" s="1">
        <v>2</v>
      </c>
      <c r="N1291" s="1" t="s">
        <v>16</v>
      </c>
      <c r="O1291" s="1">
        <v>8</v>
      </c>
      <c r="P1291" t="str">
        <f t="shared" ref="P1291:P1354" si="21">IF(O1291 &lt; 12, "morning", IF(O1291 &lt; 18, "afternoon", IF(O1291 &lt; 21, "evening", "night")))</f>
        <v>morning</v>
      </c>
    </row>
    <row r="1292" spans="1:16" ht="15.75" customHeight="1" x14ac:dyDescent="0.35">
      <c r="A1292" s="1">
        <v>2291</v>
      </c>
      <c r="B1292" s="6">
        <v>45523</v>
      </c>
      <c r="C1292" s="1">
        <v>202</v>
      </c>
      <c r="D1292" s="1">
        <v>302</v>
      </c>
      <c r="E1292" s="1">
        <v>102</v>
      </c>
      <c r="F1292" s="1">
        <v>7</v>
      </c>
      <c r="G1292" s="15">
        <v>488.84000000000003</v>
      </c>
      <c r="H1292" s="15">
        <v>3421.88</v>
      </c>
      <c r="I1292" s="15">
        <v>650.15719999999999</v>
      </c>
      <c r="J1292" s="1" t="b">
        <v>0</v>
      </c>
      <c r="K1292" s="9" t="s">
        <v>865</v>
      </c>
      <c r="L1292" s="1">
        <v>2024</v>
      </c>
      <c r="M1292" s="1">
        <v>8</v>
      </c>
      <c r="N1292" s="1" t="s">
        <v>28</v>
      </c>
      <c r="O1292" s="1">
        <v>17</v>
      </c>
      <c r="P1292" t="str">
        <f t="shared" si="21"/>
        <v>afternoon</v>
      </c>
    </row>
    <row r="1293" spans="1:16" ht="15.75" customHeight="1" x14ac:dyDescent="0.35">
      <c r="A1293" s="1">
        <v>2292</v>
      </c>
      <c r="B1293" s="6">
        <v>45498</v>
      </c>
      <c r="C1293" s="1">
        <v>205</v>
      </c>
      <c r="D1293" s="1">
        <v>301</v>
      </c>
      <c r="E1293" s="1">
        <v>101</v>
      </c>
      <c r="F1293" s="1">
        <v>2</v>
      </c>
      <c r="G1293" s="15">
        <v>362.62600000000003</v>
      </c>
      <c r="H1293" s="15">
        <v>725.25200000000007</v>
      </c>
      <c r="I1293" s="15">
        <v>152.30292</v>
      </c>
      <c r="J1293" s="1" t="b">
        <v>0</v>
      </c>
      <c r="K1293" s="9" t="s">
        <v>866</v>
      </c>
      <c r="L1293" s="1">
        <v>2024</v>
      </c>
      <c r="M1293" s="1">
        <v>7</v>
      </c>
      <c r="N1293" s="1" t="s">
        <v>16</v>
      </c>
      <c r="O1293" s="1">
        <v>17</v>
      </c>
      <c r="P1293" t="str">
        <f t="shared" si="21"/>
        <v>afternoon</v>
      </c>
    </row>
    <row r="1294" spans="1:16" ht="15.75" customHeight="1" x14ac:dyDescent="0.35">
      <c r="A1294" s="1">
        <v>2293</v>
      </c>
      <c r="B1294" s="6">
        <v>45512</v>
      </c>
      <c r="C1294" s="1">
        <v>202</v>
      </c>
      <c r="D1294" s="1">
        <v>301</v>
      </c>
      <c r="E1294" s="1">
        <v>103</v>
      </c>
      <c r="F1294" s="1">
        <v>5</v>
      </c>
      <c r="G1294" s="15">
        <v>150.45800000000003</v>
      </c>
      <c r="H1294" s="15">
        <v>752.29000000000019</v>
      </c>
      <c r="I1294" s="15">
        <v>188.07250000000005</v>
      </c>
      <c r="J1294" s="1" t="b">
        <v>1</v>
      </c>
      <c r="K1294" s="9" t="s">
        <v>785</v>
      </c>
      <c r="L1294" s="1">
        <v>2024</v>
      </c>
      <c r="M1294" s="1">
        <v>8</v>
      </c>
      <c r="N1294" s="1" t="s">
        <v>16</v>
      </c>
      <c r="O1294" s="1">
        <v>9</v>
      </c>
      <c r="P1294" t="str">
        <f t="shared" si="21"/>
        <v>morning</v>
      </c>
    </row>
    <row r="1295" spans="1:16" ht="15.75" customHeight="1" x14ac:dyDescent="0.35">
      <c r="A1295" s="1">
        <v>2294</v>
      </c>
      <c r="B1295" s="6">
        <v>45002</v>
      </c>
      <c r="C1295" s="1">
        <v>203</v>
      </c>
      <c r="D1295" s="1">
        <v>301</v>
      </c>
      <c r="E1295" s="1">
        <v>101</v>
      </c>
      <c r="F1295" s="1">
        <v>9</v>
      </c>
      <c r="G1295" s="15">
        <v>524.2600000000001</v>
      </c>
      <c r="H1295" s="15">
        <v>4718.3400000000011</v>
      </c>
      <c r="I1295" s="15">
        <v>1415.5020000000002</v>
      </c>
      <c r="J1295" s="1" t="b">
        <v>0</v>
      </c>
      <c r="K1295" s="9" t="s">
        <v>631</v>
      </c>
      <c r="L1295" s="1">
        <v>2023</v>
      </c>
      <c r="M1295" s="1">
        <v>3</v>
      </c>
      <c r="N1295" s="1" t="s">
        <v>26</v>
      </c>
      <c r="O1295" s="1">
        <v>21</v>
      </c>
      <c r="P1295" t="str">
        <f t="shared" si="21"/>
        <v>night</v>
      </c>
    </row>
    <row r="1296" spans="1:16" ht="15.75" customHeight="1" x14ac:dyDescent="0.35">
      <c r="A1296" s="1">
        <v>2295</v>
      </c>
      <c r="B1296" s="6">
        <v>45300</v>
      </c>
      <c r="C1296" s="1">
        <v>204</v>
      </c>
      <c r="D1296" s="1">
        <v>305</v>
      </c>
      <c r="E1296" s="1">
        <v>105</v>
      </c>
      <c r="F1296" s="1">
        <v>6</v>
      </c>
      <c r="G1296" s="15">
        <v>305.64600000000002</v>
      </c>
      <c r="H1296" s="15">
        <v>1833.8760000000002</v>
      </c>
      <c r="I1296" s="15">
        <v>275.08140000000003</v>
      </c>
      <c r="J1296" s="1" t="b">
        <v>0</v>
      </c>
      <c r="K1296" s="9" t="s">
        <v>810</v>
      </c>
      <c r="L1296" s="1">
        <v>2024</v>
      </c>
      <c r="M1296" s="1">
        <v>1</v>
      </c>
      <c r="N1296" s="1" t="s">
        <v>31</v>
      </c>
      <c r="O1296" s="1">
        <v>3</v>
      </c>
      <c r="P1296" t="str">
        <f t="shared" si="21"/>
        <v>morning</v>
      </c>
    </row>
    <row r="1297" spans="1:16" ht="15.75" customHeight="1" x14ac:dyDescent="0.35">
      <c r="A1297" s="1">
        <v>2296</v>
      </c>
      <c r="B1297" s="6">
        <v>44893</v>
      </c>
      <c r="C1297" s="1">
        <v>204</v>
      </c>
      <c r="D1297" s="1">
        <v>305</v>
      </c>
      <c r="E1297" s="1">
        <v>102</v>
      </c>
      <c r="F1297" s="1">
        <v>1</v>
      </c>
      <c r="G1297" s="15">
        <v>507.03400000000005</v>
      </c>
      <c r="H1297" s="15">
        <v>507.03400000000005</v>
      </c>
      <c r="I1297" s="15">
        <v>86.195780000000013</v>
      </c>
      <c r="J1297" s="1" t="b">
        <v>0</v>
      </c>
      <c r="K1297" s="9" t="s">
        <v>867</v>
      </c>
      <c r="L1297" s="1">
        <v>2022</v>
      </c>
      <c r="M1297" s="1">
        <v>11</v>
      </c>
      <c r="N1297" s="1" t="s">
        <v>28</v>
      </c>
      <c r="O1297" s="1">
        <v>12</v>
      </c>
      <c r="P1297" t="str">
        <f t="shared" si="21"/>
        <v>afternoon</v>
      </c>
    </row>
    <row r="1298" spans="1:16" ht="15.75" customHeight="1" x14ac:dyDescent="0.35">
      <c r="A1298" s="1">
        <v>2297</v>
      </c>
      <c r="B1298" s="6">
        <v>45006</v>
      </c>
      <c r="C1298" s="1">
        <v>203</v>
      </c>
      <c r="D1298" s="1">
        <v>303</v>
      </c>
      <c r="E1298" s="1">
        <v>101</v>
      </c>
      <c r="F1298" s="1">
        <v>9</v>
      </c>
      <c r="G1298" s="15">
        <v>446.68800000000005</v>
      </c>
      <c r="H1298" s="15">
        <v>4020.1920000000005</v>
      </c>
      <c r="I1298" s="15">
        <v>763.83648000000005</v>
      </c>
      <c r="J1298" s="1" t="b">
        <v>0</v>
      </c>
      <c r="K1298" s="9" t="s">
        <v>280</v>
      </c>
      <c r="L1298" s="1">
        <v>2023</v>
      </c>
      <c r="M1298" s="1">
        <v>3</v>
      </c>
      <c r="N1298" s="1" t="s">
        <v>31</v>
      </c>
      <c r="O1298" s="1">
        <v>8</v>
      </c>
      <c r="P1298" t="str">
        <f t="shared" si="21"/>
        <v>morning</v>
      </c>
    </row>
    <row r="1299" spans="1:16" ht="15.75" customHeight="1" x14ac:dyDescent="0.35">
      <c r="A1299" s="1">
        <v>2298</v>
      </c>
      <c r="B1299" s="6">
        <v>45122</v>
      </c>
      <c r="C1299" s="1">
        <v>204</v>
      </c>
      <c r="D1299" s="1">
        <v>302</v>
      </c>
      <c r="E1299" s="1">
        <v>102</v>
      </c>
      <c r="F1299" s="1">
        <v>9</v>
      </c>
      <c r="G1299" s="15">
        <v>489.54400000000004</v>
      </c>
      <c r="H1299" s="15">
        <v>4405.8960000000006</v>
      </c>
      <c r="I1299" s="15">
        <v>925.23816000000011</v>
      </c>
      <c r="J1299" s="1" t="b">
        <v>0</v>
      </c>
      <c r="K1299" s="9" t="s">
        <v>868</v>
      </c>
      <c r="L1299" s="1">
        <v>2023</v>
      </c>
      <c r="M1299" s="1">
        <v>7</v>
      </c>
      <c r="N1299" s="1" t="s">
        <v>22</v>
      </c>
      <c r="O1299" s="1">
        <v>12</v>
      </c>
      <c r="P1299" t="str">
        <f t="shared" si="21"/>
        <v>afternoon</v>
      </c>
    </row>
    <row r="1300" spans="1:16" ht="15.75" customHeight="1" x14ac:dyDescent="0.35">
      <c r="A1300" s="1">
        <v>1960</v>
      </c>
      <c r="B1300" s="6">
        <v>45570</v>
      </c>
      <c r="C1300" s="1">
        <v>202</v>
      </c>
      <c r="D1300" s="1">
        <v>305</v>
      </c>
      <c r="E1300" s="1">
        <v>102</v>
      </c>
      <c r="F1300" s="1">
        <v>3</v>
      </c>
      <c r="G1300" s="15">
        <v>586.87200000000007</v>
      </c>
      <c r="H1300" s="15">
        <v>1760.6160000000002</v>
      </c>
      <c r="I1300" s="15">
        <v>299.30472000000003</v>
      </c>
      <c r="J1300" s="1" t="b">
        <v>0</v>
      </c>
      <c r="K1300" s="9" t="s">
        <v>729</v>
      </c>
      <c r="L1300" s="1">
        <v>2024</v>
      </c>
      <c r="M1300" s="1">
        <v>10</v>
      </c>
      <c r="N1300" s="1" t="s">
        <v>22</v>
      </c>
      <c r="O1300" s="1">
        <v>17</v>
      </c>
      <c r="P1300" t="str">
        <f t="shared" si="21"/>
        <v>afternoon</v>
      </c>
    </row>
    <row r="1301" spans="1:16" ht="15.75" customHeight="1" x14ac:dyDescent="0.35">
      <c r="A1301" s="1">
        <v>2300</v>
      </c>
      <c r="B1301" s="6">
        <v>45157</v>
      </c>
      <c r="C1301" s="1">
        <v>203</v>
      </c>
      <c r="D1301" s="1">
        <v>302</v>
      </c>
      <c r="E1301" s="1">
        <v>101</v>
      </c>
      <c r="F1301" s="1">
        <v>7</v>
      </c>
      <c r="G1301" s="15">
        <v>173.11799999999999</v>
      </c>
      <c r="H1301" s="15">
        <v>1211.826</v>
      </c>
      <c r="I1301" s="15">
        <v>363.5478</v>
      </c>
      <c r="J1301" s="1" t="b">
        <v>0</v>
      </c>
      <c r="K1301" s="9" t="s">
        <v>869</v>
      </c>
      <c r="L1301" s="1">
        <v>2023</v>
      </c>
      <c r="M1301" s="1">
        <v>8</v>
      </c>
      <c r="N1301" s="1" t="s">
        <v>22</v>
      </c>
      <c r="O1301" s="1">
        <v>22</v>
      </c>
      <c r="P1301" t="str">
        <f t="shared" si="21"/>
        <v>night</v>
      </c>
    </row>
    <row r="1302" spans="1:16" ht="15.75" customHeight="1" x14ac:dyDescent="0.35">
      <c r="A1302" s="1">
        <v>2301</v>
      </c>
      <c r="B1302" s="6">
        <v>44922</v>
      </c>
      <c r="C1302" s="1">
        <v>205</v>
      </c>
      <c r="D1302" s="1">
        <v>302</v>
      </c>
      <c r="E1302" s="1">
        <v>105</v>
      </c>
      <c r="F1302" s="1">
        <v>2</v>
      </c>
      <c r="G1302" s="15">
        <v>197.64800000000002</v>
      </c>
      <c r="H1302" s="15">
        <v>395.29600000000005</v>
      </c>
      <c r="I1302" s="15">
        <v>59.294400000000003</v>
      </c>
      <c r="J1302" s="1" t="b">
        <v>0</v>
      </c>
      <c r="K1302" s="9" t="s">
        <v>366</v>
      </c>
      <c r="L1302" s="1">
        <v>2022</v>
      </c>
      <c r="M1302" s="1">
        <v>12</v>
      </c>
      <c r="N1302" s="1" t="s">
        <v>31</v>
      </c>
      <c r="O1302" s="1">
        <v>22</v>
      </c>
      <c r="P1302" t="str">
        <f t="shared" si="21"/>
        <v>night</v>
      </c>
    </row>
    <row r="1303" spans="1:16" ht="15.75" customHeight="1" x14ac:dyDescent="0.35">
      <c r="A1303" s="1">
        <v>2302</v>
      </c>
      <c r="B1303" s="6">
        <v>44888</v>
      </c>
      <c r="C1303" s="1">
        <v>201</v>
      </c>
      <c r="D1303" s="1">
        <v>301</v>
      </c>
      <c r="E1303" s="1">
        <v>105</v>
      </c>
      <c r="F1303" s="1">
        <v>4</v>
      </c>
      <c r="G1303" s="15">
        <v>494.58200000000005</v>
      </c>
      <c r="H1303" s="15">
        <v>1978.3280000000002</v>
      </c>
      <c r="I1303" s="15">
        <v>336.31576000000007</v>
      </c>
      <c r="J1303" s="1" t="b">
        <v>0</v>
      </c>
      <c r="K1303" s="9" t="s">
        <v>298</v>
      </c>
      <c r="L1303" s="1">
        <v>2022</v>
      </c>
      <c r="M1303" s="1">
        <v>11</v>
      </c>
      <c r="N1303" s="1" t="s">
        <v>18</v>
      </c>
      <c r="O1303" s="1">
        <v>17</v>
      </c>
      <c r="P1303" t="str">
        <f t="shared" si="21"/>
        <v>afternoon</v>
      </c>
    </row>
    <row r="1304" spans="1:16" ht="15.75" customHeight="1" x14ac:dyDescent="0.35">
      <c r="A1304" s="1">
        <v>2303</v>
      </c>
      <c r="B1304" s="6">
        <v>45249</v>
      </c>
      <c r="C1304" s="1">
        <v>203</v>
      </c>
      <c r="D1304" s="1">
        <v>302</v>
      </c>
      <c r="E1304" s="1">
        <v>101</v>
      </c>
      <c r="F1304" s="1">
        <v>5</v>
      </c>
      <c r="G1304" s="15">
        <v>645.30400000000009</v>
      </c>
      <c r="H1304" s="15">
        <v>3226.5200000000004</v>
      </c>
      <c r="I1304" s="15">
        <v>613.03880000000004</v>
      </c>
      <c r="J1304" s="1" t="b">
        <v>0</v>
      </c>
      <c r="K1304" s="9" t="s">
        <v>674</v>
      </c>
      <c r="L1304" s="1">
        <v>2023</v>
      </c>
      <c r="M1304" s="1">
        <v>11</v>
      </c>
      <c r="N1304" s="1" t="s">
        <v>20</v>
      </c>
      <c r="O1304" s="1">
        <v>15</v>
      </c>
      <c r="P1304" t="str">
        <f t="shared" si="21"/>
        <v>afternoon</v>
      </c>
    </row>
    <row r="1305" spans="1:16" ht="15.75" customHeight="1" x14ac:dyDescent="0.35">
      <c r="A1305" s="1">
        <v>2304</v>
      </c>
      <c r="B1305" s="6">
        <v>45493</v>
      </c>
      <c r="C1305" s="1">
        <v>203</v>
      </c>
      <c r="D1305" s="1">
        <v>303</v>
      </c>
      <c r="E1305" s="1">
        <v>103</v>
      </c>
      <c r="F1305" s="1">
        <v>3</v>
      </c>
      <c r="G1305" s="15">
        <v>145.46400000000003</v>
      </c>
      <c r="H1305" s="15">
        <v>436.39200000000005</v>
      </c>
      <c r="I1305" s="15">
        <v>91.642320000000012</v>
      </c>
      <c r="J1305" s="1" t="b">
        <v>0</v>
      </c>
      <c r="K1305" s="9" t="s">
        <v>312</v>
      </c>
      <c r="L1305" s="1">
        <v>2024</v>
      </c>
      <c r="M1305" s="1">
        <v>7</v>
      </c>
      <c r="N1305" s="1" t="s">
        <v>22</v>
      </c>
      <c r="O1305" s="1">
        <v>4</v>
      </c>
      <c r="P1305" t="str">
        <f t="shared" si="21"/>
        <v>morning</v>
      </c>
    </row>
    <row r="1306" spans="1:16" ht="15.75" customHeight="1" x14ac:dyDescent="0.35">
      <c r="A1306" s="1">
        <v>2305</v>
      </c>
      <c r="B1306" s="6">
        <v>45249</v>
      </c>
      <c r="C1306" s="1">
        <v>202</v>
      </c>
      <c r="D1306" s="1">
        <v>301</v>
      </c>
      <c r="E1306" s="1">
        <v>104</v>
      </c>
      <c r="F1306" s="1">
        <v>2</v>
      </c>
      <c r="G1306" s="15">
        <v>607.02400000000011</v>
      </c>
      <c r="H1306" s="15">
        <v>1214.0480000000002</v>
      </c>
      <c r="I1306" s="15">
        <v>303.51200000000006</v>
      </c>
      <c r="J1306" s="1" t="b">
        <v>0</v>
      </c>
      <c r="K1306" s="9" t="s">
        <v>190</v>
      </c>
      <c r="L1306" s="1">
        <v>2023</v>
      </c>
      <c r="M1306" s="1">
        <v>11</v>
      </c>
      <c r="N1306" s="1" t="s">
        <v>20</v>
      </c>
      <c r="O1306" s="1">
        <v>22</v>
      </c>
      <c r="P1306" t="str">
        <f t="shared" si="21"/>
        <v>night</v>
      </c>
    </row>
    <row r="1307" spans="1:16" ht="15.75" customHeight="1" x14ac:dyDescent="0.35">
      <c r="A1307" s="1">
        <v>2306</v>
      </c>
      <c r="B1307" s="6">
        <v>45223</v>
      </c>
      <c r="C1307" s="1">
        <v>203</v>
      </c>
      <c r="D1307" s="1">
        <v>303</v>
      </c>
      <c r="E1307" s="1">
        <v>105</v>
      </c>
      <c r="F1307" s="1">
        <v>5</v>
      </c>
      <c r="G1307" s="15">
        <v>108.9</v>
      </c>
      <c r="H1307" s="15">
        <v>544.5</v>
      </c>
      <c r="I1307" s="15">
        <v>163.35</v>
      </c>
      <c r="J1307" s="1" t="b">
        <v>1</v>
      </c>
      <c r="K1307" s="9" t="s">
        <v>870</v>
      </c>
      <c r="L1307" s="1">
        <v>2023</v>
      </c>
      <c r="M1307" s="1">
        <v>10</v>
      </c>
      <c r="N1307" s="1" t="s">
        <v>31</v>
      </c>
      <c r="O1307" s="1">
        <v>10</v>
      </c>
      <c r="P1307" t="str">
        <f t="shared" si="21"/>
        <v>morning</v>
      </c>
    </row>
    <row r="1308" spans="1:16" ht="15.75" customHeight="1" x14ac:dyDescent="0.35">
      <c r="A1308" s="1">
        <v>2307</v>
      </c>
      <c r="B1308" s="6">
        <v>44940</v>
      </c>
      <c r="C1308" s="1">
        <v>203</v>
      </c>
      <c r="D1308" s="1">
        <v>305</v>
      </c>
      <c r="E1308" s="1">
        <v>101</v>
      </c>
      <c r="F1308" s="1">
        <v>8</v>
      </c>
      <c r="G1308" s="15">
        <v>149.90800000000002</v>
      </c>
      <c r="H1308" s="15">
        <v>1199.2640000000001</v>
      </c>
      <c r="I1308" s="15">
        <v>179.8896</v>
      </c>
      <c r="J1308" s="1" t="b">
        <v>0</v>
      </c>
      <c r="K1308" s="9" t="s">
        <v>849</v>
      </c>
      <c r="L1308" s="1">
        <v>2023</v>
      </c>
      <c r="M1308" s="1">
        <v>1</v>
      </c>
      <c r="N1308" s="1" t="s">
        <v>22</v>
      </c>
      <c r="O1308" s="1">
        <v>1</v>
      </c>
      <c r="P1308" t="str">
        <f t="shared" si="21"/>
        <v>morning</v>
      </c>
    </row>
    <row r="1309" spans="1:16" ht="15.75" customHeight="1" x14ac:dyDescent="0.35">
      <c r="A1309" s="1">
        <v>2308</v>
      </c>
      <c r="B1309" s="6">
        <v>45232</v>
      </c>
      <c r="C1309" s="1">
        <v>201</v>
      </c>
      <c r="D1309" s="1">
        <v>301</v>
      </c>
      <c r="E1309" s="1">
        <v>105</v>
      </c>
      <c r="F1309" s="1">
        <v>6</v>
      </c>
      <c r="G1309" s="15">
        <v>46.970000000000006</v>
      </c>
      <c r="H1309" s="15">
        <v>281.82000000000005</v>
      </c>
      <c r="I1309" s="15">
        <v>47.909400000000012</v>
      </c>
      <c r="J1309" s="1" t="b">
        <v>0</v>
      </c>
      <c r="K1309" s="9" t="s">
        <v>871</v>
      </c>
      <c r="L1309" s="1">
        <v>2023</v>
      </c>
      <c r="M1309" s="1">
        <v>11</v>
      </c>
      <c r="N1309" s="1" t="s">
        <v>16</v>
      </c>
      <c r="O1309" s="1">
        <v>7</v>
      </c>
      <c r="P1309" t="str">
        <f t="shared" si="21"/>
        <v>morning</v>
      </c>
    </row>
    <row r="1310" spans="1:16" ht="15.75" customHeight="1" x14ac:dyDescent="0.35">
      <c r="A1310" s="1">
        <v>1059</v>
      </c>
      <c r="B1310" s="6">
        <v>45590</v>
      </c>
      <c r="C1310" s="1">
        <v>202</v>
      </c>
      <c r="D1310" s="1">
        <v>304</v>
      </c>
      <c r="E1310" s="1">
        <v>102</v>
      </c>
      <c r="F1310" s="1">
        <v>4</v>
      </c>
      <c r="G1310" s="15">
        <v>484.30799999999999</v>
      </c>
      <c r="H1310" s="15">
        <v>1937.232</v>
      </c>
      <c r="I1310" s="15">
        <v>290.58479999999997</v>
      </c>
      <c r="J1310" s="1" t="b">
        <v>0</v>
      </c>
      <c r="K1310" s="9" t="s">
        <v>79</v>
      </c>
      <c r="L1310" s="1">
        <v>2024</v>
      </c>
      <c r="M1310" s="1">
        <v>10</v>
      </c>
      <c r="N1310" s="1" t="s">
        <v>26</v>
      </c>
      <c r="O1310" s="1">
        <v>19</v>
      </c>
      <c r="P1310" t="str">
        <f t="shared" si="21"/>
        <v>evening</v>
      </c>
    </row>
    <row r="1311" spans="1:16" ht="15.75" customHeight="1" x14ac:dyDescent="0.35">
      <c r="A1311" s="1">
        <v>2310</v>
      </c>
      <c r="B1311" s="6">
        <v>45441</v>
      </c>
      <c r="C1311" s="1">
        <v>203</v>
      </c>
      <c r="D1311" s="1">
        <v>302</v>
      </c>
      <c r="E1311" s="1">
        <v>102</v>
      </c>
      <c r="F1311" s="1">
        <v>1</v>
      </c>
      <c r="G1311" s="15">
        <v>331.18799999999999</v>
      </c>
      <c r="H1311" s="15">
        <v>331.18799999999999</v>
      </c>
      <c r="I1311" s="15">
        <v>69.549479999999988</v>
      </c>
      <c r="J1311" s="1" t="b">
        <v>1</v>
      </c>
      <c r="K1311" s="9" t="s">
        <v>872</v>
      </c>
      <c r="L1311" s="1">
        <v>2024</v>
      </c>
      <c r="M1311" s="1">
        <v>5</v>
      </c>
      <c r="N1311" s="1" t="s">
        <v>18</v>
      </c>
      <c r="O1311" s="1">
        <v>8</v>
      </c>
      <c r="P1311" t="str">
        <f t="shared" si="21"/>
        <v>morning</v>
      </c>
    </row>
    <row r="1312" spans="1:16" ht="15.75" customHeight="1" x14ac:dyDescent="0.35">
      <c r="A1312" s="1">
        <v>2311</v>
      </c>
      <c r="B1312" s="6">
        <v>45059</v>
      </c>
      <c r="C1312" s="1">
        <v>204</v>
      </c>
      <c r="D1312" s="1">
        <v>304</v>
      </c>
      <c r="E1312" s="1">
        <v>104</v>
      </c>
      <c r="F1312" s="1">
        <v>10</v>
      </c>
      <c r="G1312" s="15">
        <v>619.19000000000005</v>
      </c>
      <c r="H1312" s="15">
        <v>6191.9000000000005</v>
      </c>
      <c r="I1312" s="15">
        <v>1547.9750000000001</v>
      </c>
      <c r="J1312" s="1" t="b">
        <v>0</v>
      </c>
      <c r="K1312" s="9" t="s">
        <v>748</v>
      </c>
      <c r="L1312" s="1">
        <v>2023</v>
      </c>
      <c r="M1312" s="1">
        <v>5</v>
      </c>
      <c r="N1312" s="1" t="s">
        <v>22</v>
      </c>
      <c r="O1312" s="1">
        <v>22</v>
      </c>
      <c r="P1312" t="str">
        <f t="shared" si="21"/>
        <v>night</v>
      </c>
    </row>
    <row r="1313" spans="1:16" ht="15.75" customHeight="1" x14ac:dyDescent="0.35">
      <c r="A1313" s="1">
        <v>2312</v>
      </c>
      <c r="B1313" s="6">
        <v>45430</v>
      </c>
      <c r="C1313" s="1">
        <v>201</v>
      </c>
      <c r="D1313" s="1">
        <v>303</v>
      </c>
      <c r="E1313" s="1">
        <v>105</v>
      </c>
      <c r="F1313" s="1">
        <v>7</v>
      </c>
      <c r="G1313" s="15">
        <v>300.23400000000004</v>
      </c>
      <c r="H1313" s="15">
        <v>2101.6380000000004</v>
      </c>
      <c r="I1313" s="15">
        <v>630.49140000000011</v>
      </c>
      <c r="J1313" s="1" t="b">
        <v>0</v>
      </c>
      <c r="K1313" s="9" t="s">
        <v>19</v>
      </c>
      <c r="L1313" s="1">
        <v>2024</v>
      </c>
      <c r="M1313" s="1">
        <v>5</v>
      </c>
      <c r="N1313" s="1" t="s">
        <v>22</v>
      </c>
      <c r="O1313" s="1">
        <v>9</v>
      </c>
      <c r="P1313" t="str">
        <f t="shared" si="21"/>
        <v>morning</v>
      </c>
    </row>
    <row r="1314" spans="1:16" ht="15.75" customHeight="1" x14ac:dyDescent="0.35">
      <c r="A1314" s="1">
        <v>2313</v>
      </c>
      <c r="B1314" s="6">
        <v>45423</v>
      </c>
      <c r="C1314" s="1">
        <v>205</v>
      </c>
      <c r="D1314" s="1">
        <v>304</v>
      </c>
      <c r="E1314" s="1">
        <v>101</v>
      </c>
      <c r="F1314" s="1">
        <v>6</v>
      </c>
      <c r="G1314" s="15">
        <v>607.99200000000008</v>
      </c>
      <c r="H1314" s="15">
        <v>3647.9520000000002</v>
      </c>
      <c r="I1314" s="15">
        <v>547.19280000000003</v>
      </c>
      <c r="J1314" s="1" t="b">
        <v>1</v>
      </c>
      <c r="K1314" s="9" t="s">
        <v>873</v>
      </c>
      <c r="L1314" s="1">
        <v>2024</v>
      </c>
      <c r="M1314" s="1">
        <v>5</v>
      </c>
      <c r="N1314" s="1" t="s">
        <v>22</v>
      </c>
      <c r="O1314" s="1">
        <v>20</v>
      </c>
      <c r="P1314" t="str">
        <f t="shared" si="21"/>
        <v>evening</v>
      </c>
    </row>
    <row r="1315" spans="1:16" ht="15.75" customHeight="1" x14ac:dyDescent="0.35">
      <c r="A1315" s="1">
        <v>2314</v>
      </c>
      <c r="B1315" s="6">
        <v>45126</v>
      </c>
      <c r="C1315" s="1">
        <v>203</v>
      </c>
      <c r="D1315" s="1">
        <v>304</v>
      </c>
      <c r="E1315" s="1">
        <v>101</v>
      </c>
      <c r="F1315" s="1">
        <v>2</v>
      </c>
      <c r="G1315" s="15">
        <v>317.30599999999998</v>
      </c>
      <c r="H1315" s="15">
        <v>634.61199999999997</v>
      </c>
      <c r="I1315" s="15">
        <v>107.88404</v>
      </c>
      <c r="J1315" s="1" t="b">
        <v>0</v>
      </c>
      <c r="K1315" s="9" t="s">
        <v>874</v>
      </c>
      <c r="L1315" s="1">
        <v>2023</v>
      </c>
      <c r="M1315" s="1">
        <v>7</v>
      </c>
      <c r="N1315" s="1" t="s">
        <v>18</v>
      </c>
      <c r="O1315" s="1">
        <v>19</v>
      </c>
      <c r="P1315" t="str">
        <f t="shared" si="21"/>
        <v>evening</v>
      </c>
    </row>
    <row r="1316" spans="1:16" ht="15.75" customHeight="1" x14ac:dyDescent="0.35">
      <c r="A1316" s="1">
        <v>2315</v>
      </c>
      <c r="B1316" s="6">
        <v>45538</v>
      </c>
      <c r="C1316" s="1">
        <v>202</v>
      </c>
      <c r="D1316" s="1">
        <v>301</v>
      </c>
      <c r="E1316" s="1">
        <v>104</v>
      </c>
      <c r="F1316" s="1">
        <v>5</v>
      </c>
      <c r="G1316" s="15">
        <v>316.38200000000001</v>
      </c>
      <c r="H1316" s="15">
        <v>1581.91</v>
      </c>
      <c r="I1316" s="15">
        <v>300.56290000000001</v>
      </c>
      <c r="J1316" s="1" t="b">
        <v>0</v>
      </c>
      <c r="K1316" s="9" t="s">
        <v>875</v>
      </c>
      <c r="L1316" s="1">
        <v>2024</v>
      </c>
      <c r="M1316" s="1">
        <v>9</v>
      </c>
      <c r="N1316" s="1" t="s">
        <v>31</v>
      </c>
      <c r="O1316" s="1">
        <v>3</v>
      </c>
      <c r="P1316" t="str">
        <f t="shared" si="21"/>
        <v>morning</v>
      </c>
    </row>
    <row r="1317" spans="1:16" ht="15.75" customHeight="1" x14ac:dyDescent="0.35">
      <c r="A1317" s="1">
        <v>2316</v>
      </c>
      <c r="B1317" s="6">
        <v>44926</v>
      </c>
      <c r="C1317" s="1">
        <v>204</v>
      </c>
      <c r="D1317" s="1">
        <v>301</v>
      </c>
      <c r="E1317" s="1">
        <v>104</v>
      </c>
      <c r="F1317" s="1">
        <v>6</v>
      </c>
      <c r="G1317" s="15">
        <v>397.43000000000006</v>
      </c>
      <c r="H1317" s="15">
        <v>2384.5800000000004</v>
      </c>
      <c r="I1317" s="15">
        <v>500.76180000000005</v>
      </c>
      <c r="J1317" s="1" t="b">
        <v>0</v>
      </c>
      <c r="K1317" s="9" t="s">
        <v>371</v>
      </c>
      <c r="L1317" s="1">
        <v>2022</v>
      </c>
      <c r="M1317" s="1">
        <v>12</v>
      </c>
      <c r="N1317" s="1" t="s">
        <v>22</v>
      </c>
      <c r="O1317" s="1">
        <v>11</v>
      </c>
      <c r="P1317" t="str">
        <f t="shared" si="21"/>
        <v>morning</v>
      </c>
    </row>
    <row r="1318" spans="1:16" ht="15.75" customHeight="1" x14ac:dyDescent="0.35">
      <c r="A1318" s="1">
        <v>2317</v>
      </c>
      <c r="B1318" s="6">
        <v>45496</v>
      </c>
      <c r="C1318" s="1">
        <v>204</v>
      </c>
      <c r="D1318" s="1">
        <v>302</v>
      </c>
      <c r="E1318" s="1">
        <v>103</v>
      </c>
      <c r="F1318" s="1">
        <v>3</v>
      </c>
      <c r="G1318" s="15">
        <v>444.92800000000005</v>
      </c>
      <c r="H1318" s="15">
        <v>1334.7840000000001</v>
      </c>
      <c r="I1318" s="15">
        <v>333.69600000000003</v>
      </c>
      <c r="J1318" s="1" t="b">
        <v>0</v>
      </c>
      <c r="K1318" s="9" t="s">
        <v>876</v>
      </c>
      <c r="L1318" s="1">
        <v>2024</v>
      </c>
      <c r="M1318" s="1">
        <v>7</v>
      </c>
      <c r="N1318" s="1" t="s">
        <v>31</v>
      </c>
      <c r="O1318" s="1">
        <v>5</v>
      </c>
      <c r="P1318" t="str">
        <f t="shared" si="21"/>
        <v>morning</v>
      </c>
    </row>
    <row r="1319" spans="1:16" ht="15.75" customHeight="1" x14ac:dyDescent="0.35">
      <c r="A1319" s="1">
        <v>2318</v>
      </c>
      <c r="B1319" s="6">
        <v>45169</v>
      </c>
      <c r="C1319" s="1">
        <v>205</v>
      </c>
      <c r="D1319" s="1">
        <v>302</v>
      </c>
      <c r="E1319" s="1">
        <v>104</v>
      </c>
      <c r="F1319" s="1">
        <v>5</v>
      </c>
      <c r="G1319" s="15">
        <v>137.74200000000002</v>
      </c>
      <c r="H1319" s="15">
        <v>688.71</v>
      </c>
      <c r="I1319" s="15">
        <v>206.613</v>
      </c>
      <c r="J1319" s="1" t="b">
        <v>0</v>
      </c>
      <c r="K1319" s="9" t="s">
        <v>548</v>
      </c>
      <c r="L1319" s="1">
        <v>2023</v>
      </c>
      <c r="M1319" s="1">
        <v>8</v>
      </c>
      <c r="N1319" s="1" t="s">
        <v>16</v>
      </c>
      <c r="O1319" s="1">
        <v>18</v>
      </c>
      <c r="P1319" t="str">
        <f t="shared" si="21"/>
        <v>evening</v>
      </c>
    </row>
    <row r="1320" spans="1:16" ht="15.75" customHeight="1" x14ac:dyDescent="0.35">
      <c r="A1320" s="1">
        <v>2319</v>
      </c>
      <c r="B1320" s="6">
        <v>45448</v>
      </c>
      <c r="C1320" s="1">
        <v>201</v>
      </c>
      <c r="D1320" s="1">
        <v>304</v>
      </c>
      <c r="E1320" s="1">
        <v>104</v>
      </c>
      <c r="F1320" s="1">
        <v>1</v>
      </c>
      <c r="G1320" s="15">
        <v>629.11199999999997</v>
      </c>
      <c r="H1320" s="15">
        <v>629.11199999999997</v>
      </c>
      <c r="I1320" s="15">
        <v>94.366799999999998</v>
      </c>
      <c r="J1320" s="1" t="b">
        <v>0</v>
      </c>
      <c r="K1320" s="9" t="s">
        <v>506</v>
      </c>
      <c r="L1320" s="1">
        <v>2024</v>
      </c>
      <c r="M1320" s="1">
        <v>6</v>
      </c>
      <c r="N1320" s="1" t="s">
        <v>18</v>
      </c>
      <c r="O1320" s="1">
        <v>19</v>
      </c>
      <c r="P1320" t="str">
        <f t="shared" si="21"/>
        <v>evening</v>
      </c>
    </row>
    <row r="1321" spans="1:16" ht="15.75" customHeight="1" x14ac:dyDescent="0.35">
      <c r="A1321" s="1">
        <v>2320</v>
      </c>
      <c r="B1321" s="6">
        <v>45265</v>
      </c>
      <c r="C1321" s="1">
        <v>205</v>
      </c>
      <c r="D1321" s="1">
        <v>302</v>
      </c>
      <c r="E1321" s="1">
        <v>101</v>
      </c>
      <c r="F1321" s="1">
        <v>8</v>
      </c>
      <c r="G1321" s="15">
        <v>219.34000000000003</v>
      </c>
      <c r="H1321" s="15">
        <v>1754.7200000000003</v>
      </c>
      <c r="I1321" s="15">
        <v>298.30240000000009</v>
      </c>
      <c r="J1321" s="1" t="b">
        <v>0</v>
      </c>
      <c r="K1321" s="9" t="s">
        <v>304</v>
      </c>
      <c r="L1321" s="1">
        <v>2023</v>
      </c>
      <c r="M1321" s="1">
        <v>12</v>
      </c>
      <c r="N1321" s="1" t="s">
        <v>31</v>
      </c>
      <c r="O1321" s="1">
        <v>6</v>
      </c>
      <c r="P1321" t="str">
        <f t="shared" si="21"/>
        <v>morning</v>
      </c>
    </row>
    <row r="1322" spans="1:16" ht="15.75" customHeight="1" x14ac:dyDescent="0.35">
      <c r="A1322" s="1">
        <v>2321</v>
      </c>
      <c r="B1322" s="6">
        <v>45528</v>
      </c>
      <c r="C1322" s="1">
        <v>205</v>
      </c>
      <c r="D1322" s="1">
        <v>301</v>
      </c>
      <c r="E1322" s="1">
        <v>102</v>
      </c>
      <c r="F1322" s="1">
        <v>6</v>
      </c>
      <c r="G1322" s="15">
        <v>630.41000000000008</v>
      </c>
      <c r="H1322" s="15">
        <v>3782.4600000000005</v>
      </c>
      <c r="I1322" s="15">
        <v>718.66740000000016</v>
      </c>
      <c r="J1322" s="1" t="b">
        <v>1</v>
      </c>
      <c r="K1322" s="9" t="s">
        <v>155</v>
      </c>
      <c r="L1322" s="1">
        <v>2024</v>
      </c>
      <c r="M1322" s="1">
        <v>8</v>
      </c>
      <c r="N1322" s="1" t="s">
        <v>22</v>
      </c>
      <c r="O1322" s="1">
        <v>13</v>
      </c>
      <c r="P1322" t="str">
        <f t="shared" si="21"/>
        <v>afternoon</v>
      </c>
    </row>
    <row r="1323" spans="1:16" ht="15.75" customHeight="1" x14ac:dyDescent="0.35">
      <c r="A1323" s="1">
        <v>2322</v>
      </c>
      <c r="B1323" s="6">
        <v>45428</v>
      </c>
      <c r="C1323" s="1">
        <v>202</v>
      </c>
      <c r="D1323" s="1">
        <v>304</v>
      </c>
      <c r="E1323" s="1">
        <v>102</v>
      </c>
      <c r="F1323" s="1">
        <v>6</v>
      </c>
      <c r="G1323" s="15">
        <v>74.382000000000005</v>
      </c>
      <c r="H1323" s="15">
        <v>446.29200000000003</v>
      </c>
      <c r="I1323" s="15">
        <v>93.721320000000006</v>
      </c>
      <c r="J1323" s="1" t="b">
        <v>0</v>
      </c>
      <c r="K1323" s="9" t="s">
        <v>819</v>
      </c>
      <c r="L1323" s="1">
        <v>2024</v>
      </c>
      <c r="M1323" s="1">
        <v>5</v>
      </c>
      <c r="N1323" s="1" t="s">
        <v>16</v>
      </c>
      <c r="O1323" s="1">
        <v>14</v>
      </c>
      <c r="P1323" t="str">
        <f t="shared" si="21"/>
        <v>afternoon</v>
      </c>
    </row>
    <row r="1324" spans="1:16" ht="15.75" customHeight="1" x14ac:dyDescent="0.35">
      <c r="A1324" s="1">
        <v>2323</v>
      </c>
      <c r="B1324" s="6">
        <v>45369</v>
      </c>
      <c r="C1324" s="1">
        <v>204</v>
      </c>
      <c r="D1324" s="1">
        <v>304</v>
      </c>
      <c r="E1324" s="1">
        <v>102</v>
      </c>
      <c r="F1324" s="1">
        <v>8</v>
      </c>
      <c r="G1324" s="15">
        <v>162.07400000000001</v>
      </c>
      <c r="H1324" s="15">
        <v>1296.5920000000001</v>
      </c>
      <c r="I1324" s="15">
        <v>324.14800000000002</v>
      </c>
      <c r="J1324" s="1" t="b">
        <v>0</v>
      </c>
      <c r="K1324" s="9" t="s">
        <v>877</v>
      </c>
      <c r="L1324" s="1">
        <v>2024</v>
      </c>
      <c r="M1324" s="1">
        <v>3</v>
      </c>
      <c r="N1324" s="1" t="s">
        <v>28</v>
      </c>
      <c r="O1324" s="1">
        <v>1</v>
      </c>
      <c r="P1324" t="str">
        <f t="shared" si="21"/>
        <v>morning</v>
      </c>
    </row>
    <row r="1325" spans="1:16" ht="15.75" customHeight="1" x14ac:dyDescent="0.35">
      <c r="A1325" s="1">
        <v>2324</v>
      </c>
      <c r="B1325" s="6">
        <v>45209</v>
      </c>
      <c r="C1325" s="1">
        <v>203</v>
      </c>
      <c r="D1325" s="1">
        <v>304</v>
      </c>
      <c r="E1325" s="1">
        <v>103</v>
      </c>
      <c r="F1325" s="1">
        <v>6</v>
      </c>
      <c r="G1325" s="15">
        <v>655.93</v>
      </c>
      <c r="H1325" s="15">
        <v>3935.58</v>
      </c>
      <c r="I1325" s="15">
        <v>1180.674</v>
      </c>
      <c r="J1325" s="1" t="b">
        <v>0</v>
      </c>
      <c r="K1325" s="9" t="s">
        <v>795</v>
      </c>
      <c r="L1325" s="1">
        <v>2023</v>
      </c>
      <c r="M1325" s="1">
        <v>10</v>
      </c>
      <c r="N1325" s="1" t="s">
        <v>31</v>
      </c>
      <c r="O1325" s="1">
        <v>11</v>
      </c>
      <c r="P1325" t="str">
        <f t="shared" si="21"/>
        <v>morning</v>
      </c>
    </row>
    <row r="1326" spans="1:16" ht="15.75" customHeight="1" x14ac:dyDescent="0.35">
      <c r="A1326" s="1">
        <v>2325</v>
      </c>
      <c r="B1326" s="6">
        <v>45218</v>
      </c>
      <c r="C1326" s="1">
        <v>204</v>
      </c>
      <c r="D1326" s="1">
        <v>304</v>
      </c>
      <c r="E1326" s="1">
        <v>102</v>
      </c>
      <c r="F1326" s="1">
        <v>3</v>
      </c>
      <c r="G1326" s="15">
        <v>588.87400000000014</v>
      </c>
      <c r="H1326" s="15">
        <v>1766.6220000000003</v>
      </c>
      <c r="I1326" s="15">
        <v>264.99330000000003</v>
      </c>
      <c r="J1326" s="1" t="b">
        <v>0</v>
      </c>
      <c r="K1326" s="9" t="s">
        <v>853</v>
      </c>
      <c r="L1326" s="1">
        <v>2023</v>
      </c>
      <c r="M1326" s="1">
        <v>10</v>
      </c>
      <c r="N1326" s="1" t="s">
        <v>16</v>
      </c>
      <c r="O1326" s="1">
        <v>14</v>
      </c>
      <c r="P1326" t="str">
        <f t="shared" si="21"/>
        <v>afternoon</v>
      </c>
    </row>
    <row r="1327" spans="1:16" ht="15.75" customHeight="1" x14ac:dyDescent="0.35">
      <c r="A1327" s="1">
        <v>2326</v>
      </c>
      <c r="B1327" s="6">
        <v>45103</v>
      </c>
      <c r="C1327" s="1">
        <v>201</v>
      </c>
      <c r="D1327" s="1">
        <v>304</v>
      </c>
      <c r="E1327" s="1">
        <v>103</v>
      </c>
      <c r="F1327" s="1">
        <v>9</v>
      </c>
      <c r="G1327" s="15">
        <v>620.24600000000009</v>
      </c>
      <c r="H1327" s="15">
        <v>5582.2140000000009</v>
      </c>
      <c r="I1327" s="15">
        <v>948.97638000000018</v>
      </c>
      <c r="J1327" s="1" t="b">
        <v>0</v>
      </c>
      <c r="K1327" s="9" t="s">
        <v>219</v>
      </c>
      <c r="L1327" s="1">
        <v>2023</v>
      </c>
      <c r="M1327" s="1">
        <v>6</v>
      </c>
      <c r="N1327" s="1" t="s">
        <v>28</v>
      </c>
      <c r="O1327" s="1">
        <v>2</v>
      </c>
      <c r="P1327" t="str">
        <f t="shared" si="21"/>
        <v>morning</v>
      </c>
    </row>
    <row r="1328" spans="1:16" ht="15.75" customHeight="1" x14ac:dyDescent="0.35">
      <c r="A1328" s="1">
        <v>2327</v>
      </c>
      <c r="B1328" s="6">
        <v>45561</v>
      </c>
      <c r="C1328" s="1">
        <v>204</v>
      </c>
      <c r="D1328" s="1">
        <v>305</v>
      </c>
      <c r="E1328" s="1">
        <v>103</v>
      </c>
      <c r="F1328" s="1">
        <v>10</v>
      </c>
      <c r="G1328" s="15">
        <v>59.18</v>
      </c>
      <c r="H1328" s="15">
        <v>591.79999999999995</v>
      </c>
      <c r="I1328" s="15">
        <v>112.44199999999999</v>
      </c>
      <c r="J1328" s="1" t="b">
        <v>0</v>
      </c>
      <c r="K1328" s="9" t="s">
        <v>569</v>
      </c>
      <c r="L1328" s="1">
        <v>2024</v>
      </c>
      <c r="M1328" s="1">
        <v>9</v>
      </c>
      <c r="N1328" s="1" t="s">
        <v>16</v>
      </c>
      <c r="O1328" s="1">
        <v>21</v>
      </c>
      <c r="P1328" t="str">
        <f t="shared" si="21"/>
        <v>night</v>
      </c>
    </row>
    <row r="1329" spans="1:16" ht="15.75" customHeight="1" x14ac:dyDescent="0.35">
      <c r="A1329" s="1">
        <v>2328</v>
      </c>
      <c r="B1329" s="6">
        <v>44941</v>
      </c>
      <c r="C1329" s="1">
        <v>203</v>
      </c>
      <c r="D1329" s="1">
        <v>305</v>
      </c>
      <c r="E1329" s="1">
        <v>103</v>
      </c>
      <c r="F1329" s="1">
        <v>1</v>
      </c>
      <c r="G1329" s="15">
        <v>57.354000000000006</v>
      </c>
      <c r="H1329" s="15">
        <v>57.354000000000006</v>
      </c>
      <c r="I1329" s="15">
        <v>12.04434</v>
      </c>
      <c r="J1329" s="1" t="b">
        <v>0</v>
      </c>
      <c r="K1329" s="9" t="s">
        <v>63</v>
      </c>
      <c r="L1329" s="1">
        <v>2023</v>
      </c>
      <c r="M1329" s="1">
        <v>1</v>
      </c>
      <c r="N1329" s="1" t="s">
        <v>20</v>
      </c>
      <c r="O1329" s="1">
        <v>21</v>
      </c>
      <c r="P1329" t="str">
        <f t="shared" si="21"/>
        <v>night</v>
      </c>
    </row>
    <row r="1330" spans="1:16" ht="15.75" customHeight="1" x14ac:dyDescent="0.35">
      <c r="A1330" s="1">
        <v>2329</v>
      </c>
      <c r="B1330" s="6">
        <v>45531</v>
      </c>
      <c r="C1330" s="1">
        <v>203</v>
      </c>
      <c r="D1330" s="1">
        <v>303</v>
      </c>
      <c r="E1330" s="1">
        <v>104</v>
      </c>
      <c r="F1330" s="1">
        <v>2</v>
      </c>
      <c r="G1330" s="15">
        <v>421.36600000000004</v>
      </c>
      <c r="H1330" s="15">
        <v>842.73200000000008</v>
      </c>
      <c r="I1330" s="15">
        <v>210.68300000000002</v>
      </c>
      <c r="J1330" s="1" t="b">
        <v>0</v>
      </c>
      <c r="K1330" s="9" t="s">
        <v>196</v>
      </c>
      <c r="L1330" s="1">
        <v>2024</v>
      </c>
      <c r="M1330" s="1">
        <v>8</v>
      </c>
      <c r="N1330" s="1" t="s">
        <v>31</v>
      </c>
      <c r="O1330" s="1">
        <v>4</v>
      </c>
      <c r="P1330" t="str">
        <f t="shared" si="21"/>
        <v>morning</v>
      </c>
    </row>
    <row r="1331" spans="1:16" ht="15.75" customHeight="1" x14ac:dyDescent="0.35">
      <c r="A1331" s="1">
        <v>2330</v>
      </c>
      <c r="B1331" s="6">
        <v>44927</v>
      </c>
      <c r="C1331" s="1">
        <v>204</v>
      </c>
      <c r="D1331" s="1">
        <v>305</v>
      </c>
      <c r="E1331" s="1">
        <v>103</v>
      </c>
      <c r="F1331" s="1">
        <v>3</v>
      </c>
      <c r="G1331" s="15">
        <v>235.31200000000001</v>
      </c>
      <c r="H1331" s="15">
        <v>705.93600000000004</v>
      </c>
      <c r="I1331" s="15">
        <v>211.7808</v>
      </c>
      <c r="J1331" s="1" t="b">
        <v>0</v>
      </c>
      <c r="K1331" s="9" t="s">
        <v>296</v>
      </c>
      <c r="L1331" s="1">
        <v>2023</v>
      </c>
      <c r="M1331" s="1">
        <v>1</v>
      </c>
      <c r="N1331" s="1" t="s">
        <v>20</v>
      </c>
      <c r="O1331" s="1">
        <v>16</v>
      </c>
      <c r="P1331" t="str">
        <f t="shared" si="21"/>
        <v>afternoon</v>
      </c>
    </row>
    <row r="1332" spans="1:16" ht="15.75" customHeight="1" x14ac:dyDescent="0.35">
      <c r="A1332" s="1">
        <v>2331</v>
      </c>
      <c r="B1332" s="6">
        <v>45282</v>
      </c>
      <c r="C1332" s="1">
        <v>204</v>
      </c>
      <c r="D1332" s="1">
        <v>305</v>
      </c>
      <c r="E1332" s="1">
        <v>105</v>
      </c>
      <c r="F1332" s="1">
        <v>9</v>
      </c>
      <c r="G1332" s="15">
        <v>146.38800000000003</v>
      </c>
      <c r="H1332" s="15">
        <v>1317.4920000000002</v>
      </c>
      <c r="I1332" s="15">
        <v>197.62380000000002</v>
      </c>
      <c r="J1332" s="1" t="b">
        <v>0</v>
      </c>
      <c r="K1332" s="9" t="s">
        <v>456</v>
      </c>
      <c r="L1332" s="1">
        <v>2023</v>
      </c>
      <c r="M1332" s="1">
        <v>12</v>
      </c>
      <c r="N1332" s="1" t="s">
        <v>26</v>
      </c>
      <c r="O1332" s="1">
        <v>13</v>
      </c>
      <c r="P1332" t="str">
        <f t="shared" si="21"/>
        <v>afternoon</v>
      </c>
    </row>
    <row r="1333" spans="1:16" ht="15.75" customHeight="1" x14ac:dyDescent="0.35">
      <c r="A1333" s="1">
        <v>2332</v>
      </c>
      <c r="B1333" s="6">
        <v>45384</v>
      </c>
      <c r="C1333" s="1">
        <v>205</v>
      </c>
      <c r="D1333" s="1">
        <v>303</v>
      </c>
      <c r="E1333" s="1">
        <v>103</v>
      </c>
      <c r="F1333" s="1">
        <v>6</v>
      </c>
      <c r="G1333" s="15">
        <v>635.58000000000004</v>
      </c>
      <c r="H1333" s="15">
        <v>3813.4800000000005</v>
      </c>
      <c r="I1333" s="15">
        <v>648.29160000000013</v>
      </c>
      <c r="J1333" s="1" t="b">
        <v>0</v>
      </c>
      <c r="K1333" s="9" t="s">
        <v>878</v>
      </c>
      <c r="L1333" s="1">
        <v>2024</v>
      </c>
      <c r="M1333" s="1">
        <v>4</v>
      </c>
      <c r="N1333" s="1" t="s">
        <v>31</v>
      </c>
      <c r="O1333" s="1">
        <v>5</v>
      </c>
      <c r="P1333" t="str">
        <f t="shared" si="21"/>
        <v>morning</v>
      </c>
    </row>
    <row r="1334" spans="1:16" ht="15.75" customHeight="1" x14ac:dyDescent="0.35">
      <c r="A1334" s="1">
        <v>2333</v>
      </c>
      <c r="B1334" s="6">
        <v>45268</v>
      </c>
      <c r="C1334" s="1">
        <v>202</v>
      </c>
      <c r="D1334" s="1">
        <v>304</v>
      </c>
      <c r="E1334" s="1">
        <v>105</v>
      </c>
      <c r="F1334" s="1">
        <v>4</v>
      </c>
      <c r="G1334" s="15">
        <v>167.02400000000003</v>
      </c>
      <c r="H1334" s="15">
        <v>668.09600000000012</v>
      </c>
      <c r="I1334" s="15">
        <v>126.93824000000002</v>
      </c>
      <c r="J1334" s="1" t="b">
        <v>1</v>
      </c>
      <c r="K1334" s="9" t="s">
        <v>857</v>
      </c>
      <c r="L1334" s="1">
        <v>2023</v>
      </c>
      <c r="M1334" s="1">
        <v>12</v>
      </c>
      <c r="N1334" s="1" t="s">
        <v>26</v>
      </c>
      <c r="O1334" s="1">
        <v>5</v>
      </c>
      <c r="P1334" t="str">
        <f t="shared" si="21"/>
        <v>morning</v>
      </c>
    </row>
    <row r="1335" spans="1:16" ht="15.75" customHeight="1" x14ac:dyDescent="0.35">
      <c r="A1335" s="1">
        <v>2334</v>
      </c>
      <c r="B1335" s="6">
        <v>45163</v>
      </c>
      <c r="C1335" s="1">
        <v>201</v>
      </c>
      <c r="D1335" s="1">
        <v>305</v>
      </c>
      <c r="E1335" s="1">
        <v>105</v>
      </c>
      <c r="F1335" s="1">
        <v>4</v>
      </c>
      <c r="G1335" s="15">
        <v>310.79400000000004</v>
      </c>
      <c r="H1335" s="15">
        <v>1243.1760000000002</v>
      </c>
      <c r="I1335" s="15">
        <v>261.06696000000005</v>
      </c>
      <c r="J1335" s="1" t="b">
        <v>0</v>
      </c>
      <c r="K1335" s="9" t="s">
        <v>879</v>
      </c>
      <c r="L1335" s="1">
        <v>2023</v>
      </c>
      <c r="M1335" s="1">
        <v>8</v>
      </c>
      <c r="N1335" s="1" t="s">
        <v>26</v>
      </c>
      <c r="O1335" s="1">
        <v>23</v>
      </c>
      <c r="P1335" t="str">
        <f t="shared" si="21"/>
        <v>night</v>
      </c>
    </row>
    <row r="1336" spans="1:16" ht="15.75" customHeight="1" x14ac:dyDescent="0.35">
      <c r="A1336" s="1">
        <v>2335</v>
      </c>
      <c r="B1336" s="6">
        <v>45207</v>
      </c>
      <c r="C1336" s="1">
        <v>203</v>
      </c>
      <c r="D1336" s="1">
        <v>301</v>
      </c>
      <c r="E1336" s="1">
        <v>102</v>
      </c>
      <c r="F1336" s="1">
        <v>9</v>
      </c>
      <c r="G1336" s="15">
        <v>419.738</v>
      </c>
      <c r="H1336" s="15">
        <v>3777.6419999999998</v>
      </c>
      <c r="I1336" s="15">
        <v>944.41049999999996</v>
      </c>
      <c r="J1336" s="1" t="b">
        <v>0</v>
      </c>
      <c r="K1336" s="9" t="s">
        <v>880</v>
      </c>
      <c r="L1336" s="1">
        <v>2023</v>
      </c>
      <c r="M1336" s="1">
        <v>10</v>
      </c>
      <c r="N1336" s="1" t="s">
        <v>20</v>
      </c>
      <c r="O1336" s="1">
        <v>22</v>
      </c>
      <c r="P1336" t="str">
        <f t="shared" si="21"/>
        <v>night</v>
      </c>
    </row>
    <row r="1337" spans="1:16" ht="15.75" customHeight="1" x14ac:dyDescent="0.35">
      <c r="A1337" s="1">
        <v>2336</v>
      </c>
      <c r="B1337" s="6">
        <v>45541</v>
      </c>
      <c r="C1337" s="1">
        <v>204</v>
      </c>
      <c r="D1337" s="1">
        <v>305</v>
      </c>
      <c r="E1337" s="1">
        <v>105</v>
      </c>
      <c r="F1337" s="1">
        <v>1</v>
      </c>
      <c r="G1337" s="15">
        <v>505.86800000000005</v>
      </c>
      <c r="H1337" s="15">
        <v>505.86800000000005</v>
      </c>
      <c r="I1337" s="15">
        <v>151.7604</v>
      </c>
      <c r="J1337" s="1" t="b">
        <v>0</v>
      </c>
      <c r="K1337" s="9" t="s">
        <v>346</v>
      </c>
      <c r="L1337" s="1">
        <v>2024</v>
      </c>
      <c r="M1337" s="1">
        <v>9</v>
      </c>
      <c r="N1337" s="1" t="s">
        <v>26</v>
      </c>
      <c r="O1337" s="1">
        <v>4</v>
      </c>
      <c r="P1337" t="str">
        <f t="shared" si="21"/>
        <v>morning</v>
      </c>
    </row>
    <row r="1338" spans="1:16" ht="15.75" customHeight="1" x14ac:dyDescent="0.35">
      <c r="A1338" s="1">
        <v>2337</v>
      </c>
      <c r="B1338" s="6">
        <v>45352</v>
      </c>
      <c r="C1338" s="1">
        <v>204</v>
      </c>
      <c r="D1338" s="1">
        <v>301</v>
      </c>
      <c r="E1338" s="1">
        <v>105</v>
      </c>
      <c r="F1338" s="1">
        <v>9</v>
      </c>
      <c r="G1338" s="15">
        <v>387.24400000000003</v>
      </c>
      <c r="H1338" s="15">
        <v>3485.1960000000004</v>
      </c>
      <c r="I1338" s="15">
        <v>522.77940000000001</v>
      </c>
      <c r="J1338" s="1" t="b">
        <v>0</v>
      </c>
      <c r="K1338" s="9" t="s">
        <v>881</v>
      </c>
      <c r="L1338" s="1">
        <v>2024</v>
      </c>
      <c r="M1338" s="1">
        <v>3</v>
      </c>
      <c r="N1338" s="1" t="s">
        <v>26</v>
      </c>
      <c r="O1338" s="1">
        <v>11</v>
      </c>
      <c r="P1338" t="str">
        <f t="shared" si="21"/>
        <v>morning</v>
      </c>
    </row>
    <row r="1339" spans="1:16" ht="15.75" customHeight="1" x14ac:dyDescent="0.35">
      <c r="A1339" s="1">
        <v>2338</v>
      </c>
      <c r="B1339" s="6">
        <v>45212</v>
      </c>
      <c r="C1339" s="1">
        <v>202</v>
      </c>
      <c r="D1339" s="1">
        <v>303</v>
      </c>
      <c r="E1339" s="1">
        <v>104</v>
      </c>
      <c r="F1339" s="1">
        <v>7</v>
      </c>
      <c r="G1339" s="15">
        <v>355.85</v>
      </c>
      <c r="H1339" s="15">
        <v>2490.9500000000003</v>
      </c>
      <c r="I1339" s="15">
        <v>423.46150000000006</v>
      </c>
      <c r="J1339" s="1" t="b">
        <v>0</v>
      </c>
      <c r="K1339" s="9" t="s">
        <v>54</v>
      </c>
      <c r="L1339" s="1">
        <v>2023</v>
      </c>
      <c r="M1339" s="1">
        <v>10</v>
      </c>
      <c r="N1339" s="1" t="s">
        <v>26</v>
      </c>
      <c r="O1339" s="1">
        <v>21</v>
      </c>
      <c r="P1339" t="str">
        <f t="shared" si="21"/>
        <v>night</v>
      </c>
    </row>
    <row r="1340" spans="1:16" ht="15.75" customHeight="1" x14ac:dyDescent="0.35">
      <c r="A1340" s="1">
        <v>2339</v>
      </c>
      <c r="B1340" s="6">
        <v>45190</v>
      </c>
      <c r="C1340" s="1">
        <v>205</v>
      </c>
      <c r="D1340" s="1">
        <v>305</v>
      </c>
      <c r="E1340" s="1">
        <v>101</v>
      </c>
      <c r="F1340" s="1">
        <v>7</v>
      </c>
      <c r="G1340" s="15">
        <v>202.57600000000002</v>
      </c>
      <c r="H1340" s="15">
        <v>1418.0320000000002</v>
      </c>
      <c r="I1340" s="15">
        <v>269.42608000000001</v>
      </c>
      <c r="J1340" s="1" t="b">
        <v>0</v>
      </c>
      <c r="K1340" s="9" t="s">
        <v>793</v>
      </c>
      <c r="L1340" s="1">
        <v>2023</v>
      </c>
      <c r="M1340" s="1">
        <v>9</v>
      </c>
      <c r="N1340" s="1" t="s">
        <v>16</v>
      </c>
      <c r="O1340" s="1">
        <v>22</v>
      </c>
      <c r="P1340" t="str">
        <f t="shared" si="21"/>
        <v>night</v>
      </c>
    </row>
    <row r="1341" spans="1:16" ht="15.75" customHeight="1" x14ac:dyDescent="0.35">
      <c r="A1341" s="1">
        <v>2340</v>
      </c>
      <c r="B1341" s="6">
        <v>45446</v>
      </c>
      <c r="C1341" s="1">
        <v>203</v>
      </c>
      <c r="D1341" s="1">
        <v>301</v>
      </c>
      <c r="E1341" s="1">
        <v>103</v>
      </c>
      <c r="F1341" s="1">
        <v>6</v>
      </c>
      <c r="G1341" s="15">
        <v>432.21200000000005</v>
      </c>
      <c r="H1341" s="15">
        <v>2593.2720000000004</v>
      </c>
      <c r="I1341" s="15">
        <v>544.58712000000003</v>
      </c>
      <c r="J1341" s="1" t="b">
        <v>0</v>
      </c>
      <c r="K1341" s="9" t="s">
        <v>882</v>
      </c>
      <c r="L1341" s="1">
        <v>2024</v>
      </c>
      <c r="M1341" s="1">
        <v>6</v>
      </c>
      <c r="N1341" s="1" t="s">
        <v>28</v>
      </c>
      <c r="O1341" s="1">
        <v>21</v>
      </c>
      <c r="P1341" t="str">
        <f t="shared" si="21"/>
        <v>night</v>
      </c>
    </row>
    <row r="1342" spans="1:16" ht="15.75" customHeight="1" x14ac:dyDescent="0.35">
      <c r="A1342" s="1">
        <v>2341</v>
      </c>
      <c r="B1342" s="6">
        <v>45391</v>
      </c>
      <c r="C1342" s="1">
        <v>203</v>
      </c>
      <c r="D1342" s="1">
        <v>303</v>
      </c>
      <c r="E1342" s="1">
        <v>105</v>
      </c>
      <c r="F1342" s="1">
        <v>4</v>
      </c>
      <c r="G1342" s="15">
        <v>333.52000000000004</v>
      </c>
      <c r="H1342" s="15">
        <v>1334.0800000000002</v>
      </c>
      <c r="I1342" s="15">
        <v>333.52000000000004</v>
      </c>
      <c r="J1342" s="1" t="b">
        <v>0</v>
      </c>
      <c r="K1342" s="9" t="s">
        <v>762</v>
      </c>
      <c r="L1342" s="1">
        <v>2024</v>
      </c>
      <c r="M1342" s="1">
        <v>4</v>
      </c>
      <c r="N1342" s="1" t="s">
        <v>31</v>
      </c>
      <c r="O1342" s="1">
        <v>3</v>
      </c>
      <c r="P1342" t="str">
        <f t="shared" si="21"/>
        <v>morning</v>
      </c>
    </row>
    <row r="1343" spans="1:16" ht="15.75" customHeight="1" x14ac:dyDescent="0.35">
      <c r="A1343" s="1">
        <v>2342</v>
      </c>
      <c r="B1343" s="6">
        <v>44964</v>
      </c>
      <c r="C1343" s="1">
        <v>202</v>
      </c>
      <c r="D1343" s="1">
        <v>302</v>
      </c>
      <c r="E1343" s="1">
        <v>103</v>
      </c>
      <c r="F1343" s="1">
        <v>6</v>
      </c>
      <c r="G1343" s="15">
        <v>445.76400000000007</v>
      </c>
      <c r="H1343" s="15">
        <v>2674.5840000000003</v>
      </c>
      <c r="I1343" s="15">
        <v>802.37520000000006</v>
      </c>
      <c r="J1343" s="1" t="b">
        <v>0</v>
      </c>
      <c r="K1343" s="9" t="s">
        <v>808</v>
      </c>
      <c r="L1343" s="1">
        <v>2023</v>
      </c>
      <c r="M1343" s="1">
        <v>2</v>
      </c>
      <c r="N1343" s="1" t="s">
        <v>31</v>
      </c>
      <c r="O1343" s="1">
        <v>18</v>
      </c>
      <c r="P1343" t="str">
        <f t="shared" si="21"/>
        <v>evening</v>
      </c>
    </row>
    <row r="1344" spans="1:16" ht="15.75" customHeight="1" x14ac:dyDescent="0.35">
      <c r="A1344" s="1">
        <v>2343</v>
      </c>
      <c r="B1344" s="6">
        <v>45202</v>
      </c>
      <c r="C1344" s="1">
        <v>202</v>
      </c>
      <c r="D1344" s="1">
        <v>304</v>
      </c>
      <c r="E1344" s="1">
        <v>103</v>
      </c>
      <c r="F1344" s="1">
        <v>2</v>
      </c>
      <c r="G1344" s="15">
        <v>249.89800000000002</v>
      </c>
      <c r="H1344" s="15">
        <v>499.79600000000005</v>
      </c>
      <c r="I1344" s="15">
        <v>74.969400000000007</v>
      </c>
      <c r="J1344" s="1" t="b">
        <v>0</v>
      </c>
      <c r="K1344" s="9" t="s">
        <v>671</v>
      </c>
      <c r="L1344" s="1">
        <v>2023</v>
      </c>
      <c r="M1344" s="1">
        <v>10</v>
      </c>
      <c r="N1344" s="1" t="s">
        <v>31</v>
      </c>
      <c r="O1344" s="1">
        <v>14</v>
      </c>
      <c r="P1344" t="str">
        <f t="shared" si="21"/>
        <v>afternoon</v>
      </c>
    </row>
    <row r="1345" spans="1:16" ht="15.75" customHeight="1" x14ac:dyDescent="0.35">
      <c r="A1345" s="1">
        <v>2344</v>
      </c>
      <c r="B1345" s="6">
        <v>45179</v>
      </c>
      <c r="C1345" s="1">
        <v>205</v>
      </c>
      <c r="D1345" s="1">
        <v>302</v>
      </c>
      <c r="E1345" s="1">
        <v>102</v>
      </c>
      <c r="F1345" s="1">
        <v>1</v>
      </c>
      <c r="G1345" s="15">
        <v>101.09000000000002</v>
      </c>
      <c r="H1345" s="15">
        <v>101.09000000000002</v>
      </c>
      <c r="I1345" s="15">
        <v>17.185300000000005</v>
      </c>
      <c r="J1345" s="1" t="b">
        <v>0</v>
      </c>
      <c r="K1345" s="9" t="s">
        <v>392</v>
      </c>
      <c r="L1345" s="1">
        <v>2023</v>
      </c>
      <c r="M1345" s="1">
        <v>9</v>
      </c>
      <c r="N1345" s="1" t="s">
        <v>20</v>
      </c>
      <c r="O1345" s="1">
        <v>16</v>
      </c>
      <c r="P1345" t="str">
        <f t="shared" si="21"/>
        <v>afternoon</v>
      </c>
    </row>
    <row r="1346" spans="1:16" ht="15.75" customHeight="1" x14ac:dyDescent="0.35">
      <c r="A1346" s="1">
        <v>2345</v>
      </c>
      <c r="B1346" s="6">
        <v>45004</v>
      </c>
      <c r="C1346" s="1">
        <v>205</v>
      </c>
      <c r="D1346" s="1">
        <v>302</v>
      </c>
      <c r="E1346" s="1">
        <v>104</v>
      </c>
      <c r="F1346" s="1">
        <v>2</v>
      </c>
      <c r="G1346" s="15">
        <v>224.31200000000001</v>
      </c>
      <c r="H1346" s="15">
        <v>448.62400000000002</v>
      </c>
      <c r="I1346" s="15">
        <v>85.238560000000007</v>
      </c>
      <c r="J1346" s="1" t="b">
        <v>0</v>
      </c>
      <c r="K1346" s="9" t="s">
        <v>883</v>
      </c>
      <c r="L1346" s="1">
        <v>2023</v>
      </c>
      <c r="M1346" s="1">
        <v>3</v>
      </c>
      <c r="N1346" s="1" t="s">
        <v>20</v>
      </c>
      <c r="O1346" s="1">
        <v>12</v>
      </c>
      <c r="P1346" t="str">
        <f t="shared" si="21"/>
        <v>afternoon</v>
      </c>
    </row>
    <row r="1347" spans="1:16" ht="15.75" customHeight="1" x14ac:dyDescent="0.35">
      <c r="A1347" s="1">
        <v>2346</v>
      </c>
      <c r="B1347" s="6">
        <v>45484</v>
      </c>
      <c r="C1347" s="1">
        <v>205</v>
      </c>
      <c r="D1347" s="1">
        <v>305</v>
      </c>
      <c r="E1347" s="1">
        <v>103</v>
      </c>
      <c r="F1347" s="1">
        <v>5</v>
      </c>
      <c r="G1347" s="15">
        <v>560.62600000000009</v>
      </c>
      <c r="H1347" s="15">
        <v>2803.1300000000006</v>
      </c>
      <c r="I1347" s="15">
        <v>588.65730000000008</v>
      </c>
      <c r="J1347" s="1" t="b">
        <v>0</v>
      </c>
      <c r="K1347" s="9" t="s">
        <v>439</v>
      </c>
      <c r="L1347" s="1">
        <v>2024</v>
      </c>
      <c r="M1347" s="1">
        <v>7</v>
      </c>
      <c r="N1347" s="1" t="s">
        <v>16</v>
      </c>
      <c r="O1347" s="1">
        <v>20</v>
      </c>
      <c r="P1347" t="str">
        <f t="shared" si="21"/>
        <v>evening</v>
      </c>
    </row>
    <row r="1348" spans="1:16" ht="15.75" customHeight="1" x14ac:dyDescent="0.35">
      <c r="A1348" s="1">
        <v>1840</v>
      </c>
      <c r="B1348" s="6">
        <v>45586</v>
      </c>
      <c r="C1348" s="1">
        <v>204</v>
      </c>
      <c r="D1348" s="1">
        <v>303</v>
      </c>
      <c r="E1348" s="1">
        <v>103</v>
      </c>
      <c r="F1348" s="1">
        <v>7</v>
      </c>
      <c r="G1348" s="15">
        <v>238.21600000000001</v>
      </c>
      <c r="H1348" s="15">
        <v>1667.5120000000002</v>
      </c>
      <c r="I1348" s="15">
        <v>283.47704000000004</v>
      </c>
      <c r="J1348" s="1" t="b">
        <v>0</v>
      </c>
      <c r="K1348" s="9" t="s">
        <v>660</v>
      </c>
      <c r="L1348" s="1">
        <v>2024</v>
      </c>
      <c r="M1348" s="1">
        <v>10</v>
      </c>
      <c r="N1348" s="1" t="s">
        <v>28</v>
      </c>
      <c r="O1348" s="1">
        <v>22</v>
      </c>
      <c r="P1348" t="str">
        <f t="shared" si="21"/>
        <v>night</v>
      </c>
    </row>
    <row r="1349" spans="1:16" ht="15.75" customHeight="1" x14ac:dyDescent="0.35">
      <c r="A1349" s="1">
        <v>2348</v>
      </c>
      <c r="B1349" s="6">
        <v>45329</v>
      </c>
      <c r="C1349" s="1">
        <v>204</v>
      </c>
      <c r="D1349" s="1">
        <v>305</v>
      </c>
      <c r="E1349" s="1">
        <v>102</v>
      </c>
      <c r="F1349" s="1">
        <v>10</v>
      </c>
      <c r="G1349" s="15">
        <v>658.32800000000009</v>
      </c>
      <c r="H1349" s="15">
        <v>6583.2800000000007</v>
      </c>
      <c r="I1349" s="15">
        <v>1974.9840000000002</v>
      </c>
      <c r="J1349" s="1" t="b">
        <v>1</v>
      </c>
      <c r="K1349" s="9" t="s">
        <v>700</v>
      </c>
      <c r="L1349" s="1">
        <v>2024</v>
      </c>
      <c r="M1349" s="1">
        <v>2</v>
      </c>
      <c r="N1349" s="1" t="s">
        <v>18</v>
      </c>
      <c r="O1349" s="1">
        <v>21</v>
      </c>
      <c r="P1349" t="str">
        <f t="shared" si="21"/>
        <v>night</v>
      </c>
    </row>
    <row r="1350" spans="1:16" ht="15.75" customHeight="1" x14ac:dyDescent="0.35">
      <c r="A1350" s="1">
        <v>2349</v>
      </c>
      <c r="B1350" s="6">
        <v>45049</v>
      </c>
      <c r="C1350" s="1">
        <v>202</v>
      </c>
      <c r="D1350" s="1">
        <v>302</v>
      </c>
      <c r="E1350" s="1">
        <v>105</v>
      </c>
      <c r="F1350" s="1">
        <v>8</v>
      </c>
      <c r="G1350" s="15">
        <v>612.98599999999999</v>
      </c>
      <c r="H1350" s="15">
        <v>4903.8879999999999</v>
      </c>
      <c r="I1350" s="15">
        <v>735.58319999999992</v>
      </c>
      <c r="J1350" s="1" t="b">
        <v>0</v>
      </c>
      <c r="K1350" s="9" t="s">
        <v>884</v>
      </c>
      <c r="L1350" s="1">
        <v>2023</v>
      </c>
      <c r="M1350" s="1">
        <v>5</v>
      </c>
      <c r="N1350" s="1" t="s">
        <v>18</v>
      </c>
      <c r="O1350" s="1">
        <v>1</v>
      </c>
      <c r="P1350" t="str">
        <f t="shared" si="21"/>
        <v>morning</v>
      </c>
    </row>
    <row r="1351" spans="1:16" ht="15.75" customHeight="1" x14ac:dyDescent="0.35">
      <c r="A1351" s="1">
        <v>2350</v>
      </c>
      <c r="B1351" s="6">
        <v>45368</v>
      </c>
      <c r="C1351" s="1">
        <v>203</v>
      </c>
      <c r="D1351" s="1">
        <v>304</v>
      </c>
      <c r="E1351" s="1">
        <v>101</v>
      </c>
      <c r="F1351" s="1">
        <v>1</v>
      </c>
      <c r="G1351" s="15">
        <v>324.94</v>
      </c>
      <c r="H1351" s="15">
        <v>324.94</v>
      </c>
      <c r="I1351" s="15">
        <v>55.239800000000002</v>
      </c>
      <c r="J1351" s="1" t="b">
        <v>0</v>
      </c>
      <c r="K1351" s="9" t="s">
        <v>885</v>
      </c>
      <c r="L1351" s="1">
        <v>2024</v>
      </c>
      <c r="M1351" s="1">
        <v>3</v>
      </c>
      <c r="N1351" s="1" t="s">
        <v>20</v>
      </c>
      <c r="O1351" s="1">
        <v>6</v>
      </c>
      <c r="P1351" t="str">
        <f t="shared" si="21"/>
        <v>morning</v>
      </c>
    </row>
    <row r="1352" spans="1:16" ht="15.75" customHeight="1" x14ac:dyDescent="0.35">
      <c r="A1352" s="1">
        <v>2351</v>
      </c>
      <c r="B1352" s="6">
        <v>45409</v>
      </c>
      <c r="C1352" s="1">
        <v>202</v>
      </c>
      <c r="D1352" s="1">
        <v>305</v>
      </c>
      <c r="E1352" s="1">
        <v>104</v>
      </c>
      <c r="F1352" s="1">
        <v>9</v>
      </c>
      <c r="G1352" s="15">
        <v>369.49</v>
      </c>
      <c r="H1352" s="15">
        <v>3325.41</v>
      </c>
      <c r="I1352" s="15">
        <v>631.8279</v>
      </c>
      <c r="J1352" s="1" t="b">
        <v>1</v>
      </c>
      <c r="K1352" s="9" t="s">
        <v>347</v>
      </c>
      <c r="L1352" s="1">
        <v>2024</v>
      </c>
      <c r="M1352" s="1">
        <v>4</v>
      </c>
      <c r="N1352" s="1" t="s">
        <v>22</v>
      </c>
      <c r="O1352" s="1">
        <v>20</v>
      </c>
      <c r="P1352" t="str">
        <f t="shared" si="21"/>
        <v>evening</v>
      </c>
    </row>
    <row r="1353" spans="1:16" ht="15.75" customHeight="1" x14ac:dyDescent="0.35">
      <c r="A1353" s="1">
        <v>2352</v>
      </c>
      <c r="B1353" s="6">
        <v>45049</v>
      </c>
      <c r="C1353" s="1">
        <v>202</v>
      </c>
      <c r="D1353" s="1">
        <v>305</v>
      </c>
      <c r="E1353" s="1">
        <v>103</v>
      </c>
      <c r="F1353" s="1">
        <v>4</v>
      </c>
      <c r="G1353" s="15">
        <v>541.37600000000009</v>
      </c>
      <c r="H1353" s="15">
        <v>2165.5040000000004</v>
      </c>
      <c r="I1353" s="15">
        <v>454.75584000000003</v>
      </c>
      <c r="J1353" s="1" t="b">
        <v>0</v>
      </c>
      <c r="K1353" s="9" t="s">
        <v>625</v>
      </c>
      <c r="L1353" s="1">
        <v>2023</v>
      </c>
      <c r="M1353" s="1">
        <v>5</v>
      </c>
      <c r="N1353" s="1" t="s">
        <v>18</v>
      </c>
      <c r="O1353" s="1">
        <v>6</v>
      </c>
      <c r="P1353" t="str">
        <f t="shared" si="21"/>
        <v>morning</v>
      </c>
    </row>
    <row r="1354" spans="1:16" ht="15.75" customHeight="1" x14ac:dyDescent="0.35">
      <c r="A1354" s="1">
        <v>2353</v>
      </c>
      <c r="B1354" s="6">
        <v>45035</v>
      </c>
      <c r="C1354" s="1">
        <v>202</v>
      </c>
      <c r="D1354" s="1">
        <v>303</v>
      </c>
      <c r="E1354" s="1">
        <v>105</v>
      </c>
      <c r="F1354" s="1">
        <v>7</v>
      </c>
      <c r="G1354" s="15">
        <v>212.27800000000002</v>
      </c>
      <c r="H1354" s="15">
        <v>1485.9460000000001</v>
      </c>
      <c r="I1354" s="15">
        <v>371.48650000000004</v>
      </c>
      <c r="J1354" s="1" t="b">
        <v>0</v>
      </c>
      <c r="K1354" s="9" t="s">
        <v>886</v>
      </c>
      <c r="L1354" s="1">
        <v>2023</v>
      </c>
      <c r="M1354" s="1">
        <v>4</v>
      </c>
      <c r="N1354" s="1" t="s">
        <v>18</v>
      </c>
      <c r="O1354" s="1">
        <v>7</v>
      </c>
      <c r="P1354" t="str">
        <f t="shared" si="21"/>
        <v>morning</v>
      </c>
    </row>
    <row r="1355" spans="1:16" ht="15.75" customHeight="1" x14ac:dyDescent="0.35">
      <c r="A1355" s="1">
        <v>2354</v>
      </c>
      <c r="B1355" s="6">
        <v>45127</v>
      </c>
      <c r="C1355" s="1">
        <v>204</v>
      </c>
      <c r="D1355" s="1">
        <v>305</v>
      </c>
      <c r="E1355" s="1">
        <v>104</v>
      </c>
      <c r="F1355" s="1">
        <v>6</v>
      </c>
      <c r="G1355" s="15">
        <v>330.83600000000001</v>
      </c>
      <c r="H1355" s="15">
        <v>1985.0160000000001</v>
      </c>
      <c r="I1355" s="15">
        <v>595.50480000000005</v>
      </c>
      <c r="J1355" s="1" t="b">
        <v>0</v>
      </c>
      <c r="K1355" s="9" t="s">
        <v>748</v>
      </c>
      <c r="L1355" s="1">
        <v>2023</v>
      </c>
      <c r="M1355" s="1">
        <v>7</v>
      </c>
      <c r="N1355" s="1" t="s">
        <v>16</v>
      </c>
      <c r="O1355" s="1">
        <v>22</v>
      </c>
      <c r="P1355" t="str">
        <f t="shared" ref="P1355:P1418" si="22">IF(O1355 &lt; 12, "morning", IF(O1355 &lt; 18, "afternoon", IF(O1355 &lt; 21, "evening", "night")))</f>
        <v>night</v>
      </c>
    </row>
    <row r="1356" spans="1:16" ht="15.75" customHeight="1" x14ac:dyDescent="0.35">
      <c r="A1356" s="1">
        <v>2355</v>
      </c>
      <c r="B1356" s="6">
        <v>45000</v>
      </c>
      <c r="C1356" s="1">
        <v>202</v>
      </c>
      <c r="D1356" s="1">
        <v>303</v>
      </c>
      <c r="E1356" s="1">
        <v>105</v>
      </c>
      <c r="F1356" s="1">
        <v>5</v>
      </c>
      <c r="G1356" s="15">
        <v>206.58000000000004</v>
      </c>
      <c r="H1356" s="15">
        <v>1032.9000000000001</v>
      </c>
      <c r="I1356" s="15">
        <v>154.935</v>
      </c>
      <c r="J1356" s="1" t="b">
        <v>0</v>
      </c>
      <c r="K1356" s="9" t="s">
        <v>507</v>
      </c>
      <c r="L1356" s="1">
        <v>2023</v>
      </c>
      <c r="M1356" s="1">
        <v>3</v>
      </c>
      <c r="N1356" s="1" t="s">
        <v>18</v>
      </c>
      <c r="O1356" s="1">
        <v>14</v>
      </c>
      <c r="P1356" t="str">
        <f t="shared" si="22"/>
        <v>afternoon</v>
      </c>
    </row>
    <row r="1357" spans="1:16" ht="15.75" customHeight="1" x14ac:dyDescent="0.35">
      <c r="A1357" s="1">
        <v>2356</v>
      </c>
      <c r="B1357" s="6">
        <v>45283</v>
      </c>
      <c r="C1357" s="1">
        <v>205</v>
      </c>
      <c r="D1357" s="1">
        <v>302</v>
      </c>
      <c r="E1357" s="1">
        <v>103</v>
      </c>
      <c r="F1357" s="1">
        <v>1</v>
      </c>
      <c r="G1357" s="15">
        <v>580.33800000000008</v>
      </c>
      <c r="H1357" s="15">
        <v>580.33800000000008</v>
      </c>
      <c r="I1357" s="15">
        <v>98.657460000000015</v>
      </c>
      <c r="J1357" s="1" t="b">
        <v>0</v>
      </c>
      <c r="K1357" s="9" t="s">
        <v>475</v>
      </c>
      <c r="L1357" s="1">
        <v>2023</v>
      </c>
      <c r="M1357" s="1">
        <v>12</v>
      </c>
      <c r="N1357" s="1" t="s">
        <v>22</v>
      </c>
      <c r="O1357" s="1">
        <v>12</v>
      </c>
      <c r="P1357" t="str">
        <f t="shared" si="22"/>
        <v>afternoon</v>
      </c>
    </row>
    <row r="1358" spans="1:16" ht="15.75" customHeight="1" x14ac:dyDescent="0.35">
      <c r="A1358" s="1">
        <v>2357</v>
      </c>
      <c r="B1358" s="6">
        <v>45011</v>
      </c>
      <c r="C1358" s="1">
        <v>202</v>
      </c>
      <c r="D1358" s="1">
        <v>303</v>
      </c>
      <c r="E1358" s="1">
        <v>103</v>
      </c>
      <c r="F1358" s="1">
        <v>3</v>
      </c>
      <c r="G1358" s="15">
        <v>180.334</v>
      </c>
      <c r="H1358" s="15">
        <v>541.00199999999995</v>
      </c>
      <c r="I1358" s="15">
        <v>102.79038</v>
      </c>
      <c r="J1358" s="1" t="b">
        <v>0</v>
      </c>
      <c r="K1358" s="9" t="s">
        <v>887</v>
      </c>
      <c r="L1358" s="1">
        <v>2023</v>
      </c>
      <c r="M1358" s="1">
        <v>3</v>
      </c>
      <c r="N1358" s="1" t="s">
        <v>20</v>
      </c>
      <c r="O1358" s="1">
        <v>18</v>
      </c>
      <c r="P1358" t="str">
        <f t="shared" si="22"/>
        <v>evening</v>
      </c>
    </row>
    <row r="1359" spans="1:16" ht="15.75" customHeight="1" x14ac:dyDescent="0.35">
      <c r="A1359" s="1">
        <v>2358</v>
      </c>
      <c r="B1359" s="6">
        <v>45478</v>
      </c>
      <c r="C1359" s="1">
        <v>204</v>
      </c>
      <c r="D1359" s="1">
        <v>304</v>
      </c>
      <c r="E1359" s="1">
        <v>102</v>
      </c>
      <c r="F1359" s="1">
        <v>8</v>
      </c>
      <c r="G1359" s="15">
        <v>375.12200000000001</v>
      </c>
      <c r="H1359" s="15">
        <v>3000.9760000000001</v>
      </c>
      <c r="I1359" s="15">
        <v>630.20496000000003</v>
      </c>
      <c r="J1359" s="1" t="b">
        <v>0</v>
      </c>
      <c r="K1359" s="9" t="s">
        <v>888</v>
      </c>
      <c r="L1359" s="1">
        <v>2024</v>
      </c>
      <c r="M1359" s="1">
        <v>7</v>
      </c>
      <c r="N1359" s="1" t="s">
        <v>26</v>
      </c>
      <c r="O1359" s="1">
        <v>4</v>
      </c>
      <c r="P1359" t="str">
        <f t="shared" si="22"/>
        <v>morning</v>
      </c>
    </row>
    <row r="1360" spans="1:16" ht="15.75" customHeight="1" x14ac:dyDescent="0.35">
      <c r="A1360" s="1">
        <v>2359</v>
      </c>
      <c r="B1360" s="6">
        <v>45037</v>
      </c>
      <c r="C1360" s="1">
        <v>202</v>
      </c>
      <c r="D1360" s="1">
        <v>305</v>
      </c>
      <c r="E1360" s="1">
        <v>105</v>
      </c>
      <c r="F1360" s="1">
        <v>3</v>
      </c>
      <c r="G1360" s="15">
        <v>475.50799999999998</v>
      </c>
      <c r="H1360" s="15">
        <v>1426.5239999999999</v>
      </c>
      <c r="I1360" s="15">
        <v>356.63099999999997</v>
      </c>
      <c r="J1360" s="1" t="b">
        <v>0</v>
      </c>
      <c r="K1360" s="9" t="s">
        <v>614</v>
      </c>
      <c r="L1360" s="1">
        <v>2023</v>
      </c>
      <c r="M1360" s="1">
        <v>4</v>
      </c>
      <c r="N1360" s="1" t="s">
        <v>26</v>
      </c>
      <c r="O1360" s="1">
        <v>1</v>
      </c>
      <c r="P1360" t="str">
        <f t="shared" si="22"/>
        <v>morning</v>
      </c>
    </row>
    <row r="1361" spans="1:16" ht="15.75" customHeight="1" x14ac:dyDescent="0.35">
      <c r="A1361" s="1">
        <v>2360</v>
      </c>
      <c r="B1361" s="6">
        <v>45138</v>
      </c>
      <c r="C1361" s="1">
        <v>201</v>
      </c>
      <c r="D1361" s="1">
        <v>304</v>
      </c>
      <c r="E1361" s="1">
        <v>104</v>
      </c>
      <c r="F1361" s="1">
        <v>3</v>
      </c>
      <c r="G1361" s="15">
        <v>508.00200000000001</v>
      </c>
      <c r="H1361" s="15">
        <v>1524.0060000000001</v>
      </c>
      <c r="I1361" s="15">
        <v>457.20179999999999</v>
      </c>
      <c r="J1361" s="1" t="b">
        <v>0</v>
      </c>
      <c r="K1361" s="9" t="s">
        <v>889</v>
      </c>
      <c r="L1361" s="1">
        <v>2023</v>
      </c>
      <c r="M1361" s="1">
        <v>7</v>
      </c>
      <c r="N1361" s="1" t="s">
        <v>28</v>
      </c>
      <c r="O1361" s="1">
        <v>10</v>
      </c>
      <c r="P1361" t="str">
        <f t="shared" si="22"/>
        <v>morning</v>
      </c>
    </row>
    <row r="1362" spans="1:16" ht="15.75" customHeight="1" x14ac:dyDescent="0.35">
      <c r="A1362" s="1">
        <v>1860</v>
      </c>
      <c r="B1362" s="6">
        <v>45567</v>
      </c>
      <c r="C1362" s="1">
        <v>202</v>
      </c>
      <c r="D1362" s="1">
        <v>301</v>
      </c>
      <c r="E1362" s="1">
        <v>103</v>
      </c>
      <c r="F1362" s="1">
        <v>9</v>
      </c>
      <c r="G1362" s="15">
        <v>141.54800000000003</v>
      </c>
      <c r="H1362" s="15">
        <v>1273.9320000000002</v>
      </c>
      <c r="I1362" s="15">
        <v>267.52572000000004</v>
      </c>
      <c r="J1362" s="1" t="b">
        <v>0</v>
      </c>
      <c r="K1362" s="9" t="s">
        <v>89</v>
      </c>
      <c r="L1362" s="1">
        <v>2024</v>
      </c>
      <c r="M1362" s="1">
        <v>10</v>
      </c>
      <c r="N1362" s="1" t="s">
        <v>18</v>
      </c>
      <c r="O1362" s="1">
        <v>18</v>
      </c>
      <c r="P1362" t="str">
        <f t="shared" si="22"/>
        <v>evening</v>
      </c>
    </row>
    <row r="1363" spans="1:16" ht="15.75" customHeight="1" x14ac:dyDescent="0.35">
      <c r="A1363" s="1">
        <v>2362</v>
      </c>
      <c r="B1363" s="6">
        <v>45149</v>
      </c>
      <c r="C1363" s="1">
        <v>201</v>
      </c>
      <c r="D1363" s="1">
        <v>301</v>
      </c>
      <c r="E1363" s="1">
        <v>105</v>
      </c>
      <c r="F1363" s="1">
        <v>7</v>
      </c>
      <c r="G1363" s="15">
        <v>485.18800000000005</v>
      </c>
      <c r="H1363" s="15">
        <v>3396.3160000000003</v>
      </c>
      <c r="I1363" s="15">
        <v>577.37372000000005</v>
      </c>
      <c r="J1363" s="1" t="b">
        <v>0</v>
      </c>
      <c r="K1363" s="9" t="s">
        <v>217</v>
      </c>
      <c r="L1363" s="1">
        <v>2023</v>
      </c>
      <c r="M1363" s="1">
        <v>8</v>
      </c>
      <c r="N1363" s="1" t="s">
        <v>26</v>
      </c>
      <c r="O1363" s="1">
        <v>4</v>
      </c>
      <c r="P1363" t="str">
        <f t="shared" si="22"/>
        <v>morning</v>
      </c>
    </row>
    <row r="1364" spans="1:16" ht="15.75" customHeight="1" x14ac:dyDescent="0.35">
      <c r="A1364" s="1">
        <v>2363</v>
      </c>
      <c r="B1364" s="6">
        <v>45453</v>
      </c>
      <c r="C1364" s="1">
        <v>204</v>
      </c>
      <c r="D1364" s="1">
        <v>305</v>
      </c>
      <c r="E1364" s="1">
        <v>105</v>
      </c>
      <c r="F1364" s="1">
        <v>6</v>
      </c>
      <c r="G1364" s="15">
        <v>237.62200000000004</v>
      </c>
      <c r="H1364" s="15">
        <v>1425.7320000000002</v>
      </c>
      <c r="I1364" s="15">
        <v>270.88908000000004</v>
      </c>
      <c r="J1364" s="1" t="b">
        <v>0</v>
      </c>
      <c r="K1364" s="9" t="s">
        <v>267</v>
      </c>
      <c r="L1364" s="1">
        <v>2024</v>
      </c>
      <c r="M1364" s="1">
        <v>6</v>
      </c>
      <c r="N1364" s="1" t="s">
        <v>28</v>
      </c>
      <c r="O1364" s="1">
        <v>10</v>
      </c>
      <c r="P1364" t="str">
        <f t="shared" si="22"/>
        <v>morning</v>
      </c>
    </row>
    <row r="1365" spans="1:16" ht="15.75" customHeight="1" x14ac:dyDescent="0.35">
      <c r="A1365" s="1">
        <v>2364</v>
      </c>
      <c r="B1365" s="6">
        <v>44931</v>
      </c>
      <c r="C1365" s="1">
        <v>203</v>
      </c>
      <c r="D1365" s="1">
        <v>304</v>
      </c>
      <c r="E1365" s="1">
        <v>103</v>
      </c>
      <c r="F1365" s="1">
        <v>9</v>
      </c>
      <c r="G1365" s="15">
        <v>147.97200000000004</v>
      </c>
      <c r="H1365" s="15">
        <v>1331.7480000000003</v>
      </c>
      <c r="I1365" s="15">
        <v>279.66708000000006</v>
      </c>
      <c r="J1365" s="1" t="b">
        <v>0</v>
      </c>
      <c r="K1365" s="9" t="s">
        <v>529</v>
      </c>
      <c r="L1365" s="1">
        <v>2023</v>
      </c>
      <c r="M1365" s="1">
        <v>1</v>
      </c>
      <c r="N1365" s="1" t="s">
        <v>16</v>
      </c>
      <c r="O1365" s="1">
        <v>8</v>
      </c>
      <c r="P1365" t="str">
        <f t="shared" si="22"/>
        <v>morning</v>
      </c>
    </row>
    <row r="1366" spans="1:16" ht="15.75" customHeight="1" x14ac:dyDescent="0.35">
      <c r="A1366" s="1">
        <v>2365</v>
      </c>
      <c r="B1366" s="6">
        <v>45296</v>
      </c>
      <c r="C1366" s="1">
        <v>203</v>
      </c>
      <c r="D1366" s="1">
        <v>302</v>
      </c>
      <c r="E1366" s="1">
        <v>105</v>
      </c>
      <c r="F1366" s="1">
        <v>10</v>
      </c>
      <c r="G1366" s="15">
        <v>161.78800000000004</v>
      </c>
      <c r="H1366" s="15">
        <v>1617.8800000000003</v>
      </c>
      <c r="I1366" s="15">
        <v>404.47000000000008</v>
      </c>
      <c r="J1366" s="1" t="b">
        <v>0</v>
      </c>
      <c r="K1366" s="9" t="s">
        <v>325</v>
      </c>
      <c r="L1366" s="1">
        <v>2024</v>
      </c>
      <c r="M1366" s="1">
        <v>1</v>
      </c>
      <c r="N1366" s="1" t="s">
        <v>26</v>
      </c>
      <c r="O1366" s="1">
        <v>6</v>
      </c>
      <c r="P1366" t="str">
        <f t="shared" si="22"/>
        <v>morning</v>
      </c>
    </row>
    <row r="1367" spans="1:16" ht="15.75" customHeight="1" x14ac:dyDescent="0.35">
      <c r="A1367" s="1">
        <v>1723</v>
      </c>
      <c r="B1367" s="6">
        <v>45571</v>
      </c>
      <c r="C1367" s="1">
        <v>202</v>
      </c>
      <c r="D1367" s="1">
        <v>302</v>
      </c>
      <c r="E1367" s="1">
        <v>103</v>
      </c>
      <c r="F1367" s="1">
        <v>8</v>
      </c>
      <c r="G1367" s="15">
        <v>130.834</v>
      </c>
      <c r="H1367" s="15">
        <v>1046.672</v>
      </c>
      <c r="I1367" s="15">
        <v>261.66800000000001</v>
      </c>
      <c r="J1367" s="1" t="b">
        <v>0</v>
      </c>
      <c r="K1367" s="9" t="s">
        <v>125</v>
      </c>
      <c r="L1367" s="1">
        <v>2024</v>
      </c>
      <c r="M1367" s="1">
        <v>10</v>
      </c>
      <c r="N1367" s="1" t="s">
        <v>20</v>
      </c>
      <c r="O1367" s="1">
        <v>11</v>
      </c>
      <c r="P1367" t="str">
        <f t="shared" si="22"/>
        <v>morning</v>
      </c>
    </row>
    <row r="1368" spans="1:16" ht="15.75" customHeight="1" x14ac:dyDescent="0.35">
      <c r="A1368" s="1">
        <v>2367</v>
      </c>
      <c r="B1368" s="6">
        <v>45287</v>
      </c>
      <c r="C1368" s="1">
        <v>205</v>
      </c>
      <c r="D1368" s="1">
        <v>305</v>
      </c>
      <c r="E1368" s="1">
        <v>104</v>
      </c>
      <c r="F1368" s="1">
        <v>2</v>
      </c>
      <c r="G1368" s="15">
        <v>169.77400000000003</v>
      </c>
      <c r="H1368" s="15">
        <v>339.54800000000006</v>
      </c>
      <c r="I1368" s="15">
        <v>50.932200000000009</v>
      </c>
      <c r="J1368" s="1" t="b">
        <v>0</v>
      </c>
      <c r="K1368" s="9" t="s">
        <v>891</v>
      </c>
      <c r="L1368" s="1">
        <v>2023</v>
      </c>
      <c r="M1368" s="1">
        <v>12</v>
      </c>
      <c r="N1368" s="1" t="s">
        <v>18</v>
      </c>
      <c r="O1368" s="1">
        <v>14</v>
      </c>
      <c r="P1368" t="str">
        <f t="shared" si="22"/>
        <v>afternoon</v>
      </c>
    </row>
    <row r="1369" spans="1:16" ht="15.75" customHeight="1" x14ac:dyDescent="0.35">
      <c r="A1369" s="1">
        <v>2368</v>
      </c>
      <c r="B1369" s="6">
        <v>45319</v>
      </c>
      <c r="C1369" s="1">
        <v>201</v>
      </c>
      <c r="D1369" s="1">
        <v>304</v>
      </c>
      <c r="E1369" s="1">
        <v>104</v>
      </c>
      <c r="F1369" s="1">
        <v>9</v>
      </c>
      <c r="G1369" s="15">
        <v>46.177999999999997</v>
      </c>
      <c r="H1369" s="15">
        <v>415.60199999999998</v>
      </c>
      <c r="I1369" s="15">
        <v>70.652339999999995</v>
      </c>
      <c r="J1369" s="1" t="b">
        <v>0</v>
      </c>
      <c r="K1369" s="9" t="s">
        <v>111</v>
      </c>
      <c r="L1369" s="1">
        <v>2024</v>
      </c>
      <c r="M1369" s="1">
        <v>1</v>
      </c>
      <c r="N1369" s="1" t="s">
        <v>20</v>
      </c>
      <c r="O1369" s="1">
        <v>18</v>
      </c>
      <c r="P1369" t="str">
        <f t="shared" si="22"/>
        <v>evening</v>
      </c>
    </row>
    <row r="1370" spans="1:16" ht="15.75" customHeight="1" x14ac:dyDescent="0.35">
      <c r="A1370" s="1">
        <v>2369</v>
      </c>
      <c r="B1370" s="6">
        <v>45423</v>
      </c>
      <c r="C1370" s="1">
        <v>205</v>
      </c>
      <c r="D1370" s="1">
        <v>304</v>
      </c>
      <c r="E1370" s="1">
        <v>103</v>
      </c>
      <c r="F1370" s="1">
        <v>7</v>
      </c>
      <c r="G1370" s="15">
        <v>331.47399999999999</v>
      </c>
      <c r="H1370" s="15">
        <v>2320.3179999999998</v>
      </c>
      <c r="I1370" s="15">
        <v>440.86041999999998</v>
      </c>
      <c r="J1370" s="1" t="b">
        <v>0</v>
      </c>
      <c r="K1370" s="9" t="s">
        <v>892</v>
      </c>
      <c r="L1370" s="1">
        <v>2024</v>
      </c>
      <c r="M1370" s="1">
        <v>5</v>
      </c>
      <c r="N1370" s="1" t="s">
        <v>22</v>
      </c>
      <c r="O1370" s="1">
        <v>0</v>
      </c>
      <c r="P1370" t="str">
        <f t="shared" si="22"/>
        <v>morning</v>
      </c>
    </row>
    <row r="1371" spans="1:16" ht="15.75" customHeight="1" x14ac:dyDescent="0.35">
      <c r="A1371" s="1">
        <v>2370</v>
      </c>
      <c r="B1371" s="6">
        <v>45274</v>
      </c>
      <c r="C1371" s="1">
        <v>205</v>
      </c>
      <c r="D1371" s="1">
        <v>305</v>
      </c>
      <c r="E1371" s="1">
        <v>104</v>
      </c>
      <c r="F1371" s="1">
        <v>7</v>
      </c>
      <c r="G1371" s="15">
        <v>631.5100000000001</v>
      </c>
      <c r="H1371" s="15">
        <v>4420.5700000000006</v>
      </c>
      <c r="I1371" s="15">
        <v>928.31970000000013</v>
      </c>
      <c r="J1371" s="1" t="b">
        <v>0</v>
      </c>
      <c r="K1371" s="9" t="s">
        <v>893</v>
      </c>
      <c r="L1371" s="1">
        <v>2023</v>
      </c>
      <c r="M1371" s="1">
        <v>12</v>
      </c>
      <c r="N1371" s="1" t="s">
        <v>16</v>
      </c>
      <c r="O1371" s="1">
        <v>4</v>
      </c>
      <c r="P1371" t="str">
        <f t="shared" si="22"/>
        <v>morning</v>
      </c>
    </row>
    <row r="1372" spans="1:16" ht="15.75" customHeight="1" x14ac:dyDescent="0.35">
      <c r="A1372" s="1">
        <v>2371</v>
      </c>
      <c r="B1372" s="6">
        <v>45000</v>
      </c>
      <c r="C1372" s="1">
        <v>201</v>
      </c>
      <c r="D1372" s="1">
        <v>303</v>
      </c>
      <c r="E1372" s="1">
        <v>101</v>
      </c>
      <c r="F1372" s="1">
        <v>10</v>
      </c>
      <c r="G1372" s="15">
        <v>573.9140000000001</v>
      </c>
      <c r="H1372" s="15">
        <v>5739.1400000000012</v>
      </c>
      <c r="I1372" s="15">
        <v>1434.7850000000003</v>
      </c>
      <c r="J1372" s="1" t="b">
        <v>1</v>
      </c>
      <c r="K1372" s="9" t="s">
        <v>168</v>
      </c>
      <c r="L1372" s="1">
        <v>2023</v>
      </c>
      <c r="M1372" s="1">
        <v>3</v>
      </c>
      <c r="N1372" s="1" t="s">
        <v>18</v>
      </c>
      <c r="O1372" s="1">
        <v>16</v>
      </c>
      <c r="P1372" t="str">
        <f t="shared" si="22"/>
        <v>afternoon</v>
      </c>
    </row>
    <row r="1373" spans="1:16" ht="15.75" customHeight="1" x14ac:dyDescent="0.35">
      <c r="A1373" s="1">
        <v>2372</v>
      </c>
      <c r="B1373" s="6">
        <v>44983</v>
      </c>
      <c r="C1373" s="1">
        <v>202</v>
      </c>
      <c r="D1373" s="1">
        <v>303</v>
      </c>
      <c r="E1373" s="1">
        <v>102</v>
      </c>
      <c r="F1373" s="1">
        <v>2</v>
      </c>
      <c r="G1373" s="15">
        <v>647.65800000000002</v>
      </c>
      <c r="H1373" s="15">
        <v>1295.316</v>
      </c>
      <c r="I1373" s="15">
        <v>388.59480000000002</v>
      </c>
      <c r="J1373" s="1" t="b">
        <v>1</v>
      </c>
      <c r="K1373" s="9" t="s">
        <v>673</v>
      </c>
      <c r="L1373" s="1">
        <v>2023</v>
      </c>
      <c r="M1373" s="1">
        <v>2</v>
      </c>
      <c r="N1373" s="1" t="s">
        <v>20</v>
      </c>
      <c r="O1373" s="1">
        <v>2</v>
      </c>
      <c r="P1373" t="str">
        <f t="shared" si="22"/>
        <v>morning</v>
      </c>
    </row>
    <row r="1374" spans="1:16" ht="15.75" customHeight="1" x14ac:dyDescent="0.35">
      <c r="A1374" s="1">
        <v>2373</v>
      </c>
      <c r="B1374" s="6">
        <v>45362</v>
      </c>
      <c r="C1374" s="1">
        <v>202</v>
      </c>
      <c r="D1374" s="1">
        <v>302</v>
      </c>
      <c r="E1374" s="1">
        <v>103</v>
      </c>
      <c r="F1374" s="1">
        <v>3</v>
      </c>
      <c r="G1374" s="15">
        <v>572.726</v>
      </c>
      <c r="H1374" s="15">
        <v>1718.1779999999999</v>
      </c>
      <c r="I1374" s="15">
        <v>257.72669999999999</v>
      </c>
      <c r="J1374" s="1" t="b">
        <v>1</v>
      </c>
      <c r="K1374" s="9" t="s">
        <v>587</v>
      </c>
      <c r="L1374" s="1">
        <v>2024</v>
      </c>
      <c r="M1374" s="1">
        <v>3</v>
      </c>
      <c r="N1374" s="1" t="s">
        <v>28</v>
      </c>
      <c r="O1374" s="1">
        <v>22</v>
      </c>
      <c r="P1374" t="str">
        <f t="shared" si="22"/>
        <v>night</v>
      </c>
    </row>
    <row r="1375" spans="1:16" ht="15.75" customHeight="1" x14ac:dyDescent="0.35">
      <c r="A1375" s="1">
        <v>2374</v>
      </c>
      <c r="B1375" s="6">
        <v>44885</v>
      </c>
      <c r="C1375" s="1">
        <v>201</v>
      </c>
      <c r="D1375" s="1">
        <v>302</v>
      </c>
      <c r="E1375" s="1">
        <v>104</v>
      </c>
      <c r="F1375" s="1">
        <v>2</v>
      </c>
      <c r="G1375" s="15">
        <v>656.67800000000011</v>
      </c>
      <c r="H1375" s="15">
        <v>1313.3560000000002</v>
      </c>
      <c r="I1375" s="15">
        <v>223.27052000000006</v>
      </c>
      <c r="J1375" s="1" t="b">
        <v>0</v>
      </c>
      <c r="K1375" s="9" t="s">
        <v>894</v>
      </c>
      <c r="L1375" s="1">
        <v>2022</v>
      </c>
      <c r="M1375" s="1">
        <v>11</v>
      </c>
      <c r="N1375" s="1" t="s">
        <v>20</v>
      </c>
      <c r="O1375" s="1">
        <v>2</v>
      </c>
      <c r="P1375" t="str">
        <f t="shared" si="22"/>
        <v>morning</v>
      </c>
    </row>
    <row r="1376" spans="1:16" ht="15.75" customHeight="1" x14ac:dyDescent="0.35">
      <c r="A1376" s="1">
        <v>2375</v>
      </c>
      <c r="B1376" s="6">
        <v>45106</v>
      </c>
      <c r="C1376" s="1">
        <v>205</v>
      </c>
      <c r="D1376" s="1">
        <v>304</v>
      </c>
      <c r="E1376" s="1">
        <v>101</v>
      </c>
      <c r="F1376" s="1">
        <v>10</v>
      </c>
      <c r="G1376" s="15">
        <v>157.036</v>
      </c>
      <c r="H1376" s="15">
        <v>1570.3600000000001</v>
      </c>
      <c r="I1376" s="15">
        <v>298.36840000000001</v>
      </c>
      <c r="J1376" s="1" t="b">
        <v>1</v>
      </c>
      <c r="K1376" s="9" t="s">
        <v>895</v>
      </c>
      <c r="L1376" s="1">
        <v>2023</v>
      </c>
      <c r="M1376" s="1">
        <v>6</v>
      </c>
      <c r="N1376" s="1" t="s">
        <v>16</v>
      </c>
      <c r="O1376" s="1">
        <v>22</v>
      </c>
      <c r="P1376" t="str">
        <f t="shared" si="22"/>
        <v>night</v>
      </c>
    </row>
    <row r="1377" spans="1:16" ht="15.75" customHeight="1" x14ac:dyDescent="0.35">
      <c r="A1377" s="1">
        <v>2376</v>
      </c>
      <c r="B1377" s="6">
        <v>45196</v>
      </c>
      <c r="C1377" s="1">
        <v>201</v>
      </c>
      <c r="D1377" s="1">
        <v>305</v>
      </c>
      <c r="E1377" s="1">
        <v>101</v>
      </c>
      <c r="F1377" s="1">
        <v>10</v>
      </c>
      <c r="G1377" s="15">
        <v>336.6</v>
      </c>
      <c r="H1377" s="15">
        <v>3366</v>
      </c>
      <c r="I1377" s="15">
        <v>706.86</v>
      </c>
      <c r="J1377" s="1" t="b">
        <v>0</v>
      </c>
      <c r="K1377" s="9" t="s">
        <v>15</v>
      </c>
      <c r="L1377" s="1">
        <v>2023</v>
      </c>
      <c r="M1377" s="1">
        <v>9</v>
      </c>
      <c r="N1377" s="1" t="s">
        <v>18</v>
      </c>
      <c r="O1377" s="1">
        <v>23</v>
      </c>
      <c r="P1377" t="str">
        <f t="shared" si="22"/>
        <v>night</v>
      </c>
    </row>
    <row r="1378" spans="1:16" ht="15.75" customHeight="1" x14ac:dyDescent="0.35">
      <c r="A1378" s="1">
        <v>2377</v>
      </c>
      <c r="B1378" s="6">
        <v>45348</v>
      </c>
      <c r="C1378" s="1">
        <v>203</v>
      </c>
      <c r="D1378" s="1">
        <v>304</v>
      </c>
      <c r="E1378" s="1">
        <v>104</v>
      </c>
      <c r="F1378" s="1">
        <v>4</v>
      </c>
      <c r="G1378" s="15">
        <v>349.77800000000002</v>
      </c>
      <c r="H1378" s="15">
        <v>1399.1120000000001</v>
      </c>
      <c r="I1378" s="15">
        <v>349.77800000000002</v>
      </c>
      <c r="J1378" s="1" t="b">
        <v>0</v>
      </c>
      <c r="K1378" s="9" t="s">
        <v>676</v>
      </c>
      <c r="L1378" s="1">
        <v>2024</v>
      </c>
      <c r="M1378" s="1">
        <v>2</v>
      </c>
      <c r="N1378" s="1" t="s">
        <v>28</v>
      </c>
      <c r="O1378" s="1">
        <v>4</v>
      </c>
      <c r="P1378" t="str">
        <f t="shared" si="22"/>
        <v>morning</v>
      </c>
    </row>
    <row r="1379" spans="1:16" ht="15.75" customHeight="1" x14ac:dyDescent="0.35">
      <c r="A1379" s="1">
        <v>2378</v>
      </c>
      <c r="B1379" s="6">
        <v>45464</v>
      </c>
      <c r="C1379" s="1">
        <v>204</v>
      </c>
      <c r="D1379" s="1">
        <v>305</v>
      </c>
      <c r="E1379" s="1">
        <v>105</v>
      </c>
      <c r="F1379" s="1">
        <v>6</v>
      </c>
      <c r="G1379" s="15">
        <v>138.53400000000002</v>
      </c>
      <c r="H1379" s="15">
        <v>831.20400000000018</v>
      </c>
      <c r="I1379" s="15">
        <v>249.36120000000005</v>
      </c>
      <c r="J1379" s="1" t="b">
        <v>0</v>
      </c>
      <c r="K1379" s="9" t="s">
        <v>583</v>
      </c>
      <c r="L1379" s="1">
        <v>2024</v>
      </c>
      <c r="M1379" s="1">
        <v>6</v>
      </c>
      <c r="N1379" s="1" t="s">
        <v>26</v>
      </c>
      <c r="O1379" s="1">
        <v>22</v>
      </c>
      <c r="P1379" t="str">
        <f t="shared" si="22"/>
        <v>night</v>
      </c>
    </row>
    <row r="1380" spans="1:16" ht="15.75" customHeight="1" x14ac:dyDescent="0.35">
      <c r="A1380" s="1">
        <v>2379</v>
      </c>
      <c r="B1380" s="6">
        <v>45082</v>
      </c>
      <c r="C1380" s="1">
        <v>203</v>
      </c>
      <c r="D1380" s="1">
        <v>305</v>
      </c>
      <c r="E1380" s="1">
        <v>105</v>
      </c>
      <c r="F1380" s="1">
        <v>5</v>
      </c>
      <c r="G1380" s="15">
        <v>323.95000000000005</v>
      </c>
      <c r="H1380" s="15">
        <v>1619.7500000000002</v>
      </c>
      <c r="I1380" s="15">
        <v>242.96250000000003</v>
      </c>
      <c r="J1380" s="1" t="b">
        <v>0</v>
      </c>
      <c r="K1380" s="9" t="s">
        <v>896</v>
      </c>
      <c r="L1380" s="1">
        <v>2023</v>
      </c>
      <c r="M1380" s="1">
        <v>6</v>
      </c>
      <c r="N1380" s="1" t="s">
        <v>28</v>
      </c>
      <c r="O1380" s="1">
        <v>7</v>
      </c>
      <c r="P1380" t="str">
        <f t="shared" si="22"/>
        <v>morning</v>
      </c>
    </row>
    <row r="1381" spans="1:16" ht="15.75" customHeight="1" x14ac:dyDescent="0.35">
      <c r="A1381" s="1">
        <v>2380</v>
      </c>
      <c r="B1381" s="6">
        <v>45082</v>
      </c>
      <c r="C1381" s="1">
        <v>201</v>
      </c>
      <c r="D1381" s="1">
        <v>304</v>
      </c>
      <c r="E1381" s="1">
        <v>101</v>
      </c>
      <c r="F1381" s="1">
        <v>6</v>
      </c>
      <c r="G1381" s="15">
        <v>207.79000000000002</v>
      </c>
      <c r="H1381" s="15">
        <v>1246.7400000000002</v>
      </c>
      <c r="I1381" s="15">
        <v>211.94580000000005</v>
      </c>
      <c r="J1381" s="1" t="b">
        <v>1</v>
      </c>
      <c r="K1381" s="9" t="s">
        <v>416</v>
      </c>
      <c r="L1381" s="1">
        <v>2023</v>
      </c>
      <c r="M1381" s="1">
        <v>6</v>
      </c>
      <c r="N1381" s="1" t="s">
        <v>28</v>
      </c>
      <c r="O1381" s="1">
        <v>20</v>
      </c>
      <c r="P1381" t="str">
        <f t="shared" si="22"/>
        <v>evening</v>
      </c>
    </row>
    <row r="1382" spans="1:16" ht="15.75" customHeight="1" x14ac:dyDescent="0.35">
      <c r="A1382" s="1">
        <v>2381</v>
      </c>
      <c r="B1382" s="6">
        <v>44887</v>
      </c>
      <c r="C1382" s="1">
        <v>203</v>
      </c>
      <c r="D1382" s="1">
        <v>304</v>
      </c>
      <c r="E1382" s="1">
        <v>105</v>
      </c>
      <c r="F1382" s="1">
        <v>10</v>
      </c>
      <c r="G1382" s="15">
        <v>265.03399999999999</v>
      </c>
      <c r="H1382" s="15">
        <v>2650.34</v>
      </c>
      <c r="I1382" s="15">
        <v>503.56460000000004</v>
      </c>
      <c r="J1382" s="1" t="b">
        <v>0</v>
      </c>
      <c r="K1382" s="9" t="s">
        <v>897</v>
      </c>
      <c r="L1382" s="1">
        <v>2022</v>
      </c>
      <c r="M1382" s="1">
        <v>11</v>
      </c>
      <c r="N1382" s="1" t="s">
        <v>31</v>
      </c>
      <c r="O1382" s="1">
        <v>11</v>
      </c>
      <c r="P1382" t="str">
        <f t="shared" si="22"/>
        <v>morning</v>
      </c>
    </row>
    <row r="1383" spans="1:16" ht="15.75" customHeight="1" x14ac:dyDescent="0.35">
      <c r="A1383" s="1">
        <v>2382</v>
      </c>
      <c r="B1383" s="6">
        <v>45336</v>
      </c>
      <c r="C1383" s="1">
        <v>201</v>
      </c>
      <c r="D1383" s="1">
        <v>304</v>
      </c>
      <c r="E1383" s="1">
        <v>102</v>
      </c>
      <c r="F1383" s="1">
        <v>8</v>
      </c>
      <c r="G1383" s="15">
        <v>644.82000000000005</v>
      </c>
      <c r="H1383" s="15">
        <v>5158.5600000000004</v>
      </c>
      <c r="I1383" s="15">
        <v>1083.2976000000001</v>
      </c>
      <c r="J1383" s="1" t="b">
        <v>0</v>
      </c>
      <c r="K1383" s="9" t="s">
        <v>97</v>
      </c>
      <c r="L1383" s="1">
        <v>2024</v>
      </c>
      <c r="M1383" s="1">
        <v>2</v>
      </c>
      <c r="N1383" s="1" t="s">
        <v>18</v>
      </c>
      <c r="O1383" s="1">
        <v>21</v>
      </c>
      <c r="P1383" t="str">
        <f t="shared" si="22"/>
        <v>night</v>
      </c>
    </row>
    <row r="1384" spans="1:16" ht="15.75" customHeight="1" x14ac:dyDescent="0.35">
      <c r="A1384" s="1">
        <v>2383</v>
      </c>
      <c r="B1384" s="6">
        <v>45073</v>
      </c>
      <c r="C1384" s="1">
        <v>201</v>
      </c>
      <c r="D1384" s="1">
        <v>303</v>
      </c>
      <c r="E1384" s="1">
        <v>102</v>
      </c>
      <c r="F1384" s="1">
        <v>5</v>
      </c>
      <c r="G1384" s="15">
        <v>419.12200000000001</v>
      </c>
      <c r="H1384" s="15">
        <v>2095.61</v>
      </c>
      <c r="I1384" s="15">
        <v>523.90250000000003</v>
      </c>
      <c r="J1384" s="1" t="b">
        <v>1</v>
      </c>
      <c r="K1384" s="9" t="s">
        <v>898</v>
      </c>
      <c r="L1384" s="1">
        <v>2023</v>
      </c>
      <c r="M1384" s="1">
        <v>5</v>
      </c>
      <c r="N1384" s="1" t="s">
        <v>22</v>
      </c>
      <c r="O1384" s="1">
        <v>10</v>
      </c>
      <c r="P1384" t="str">
        <f t="shared" si="22"/>
        <v>morning</v>
      </c>
    </row>
    <row r="1385" spans="1:16" ht="15.75" customHeight="1" x14ac:dyDescent="0.35">
      <c r="A1385" s="1">
        <v>2384</v>
      </c>
      <c r="B1385" s="6">
        <v>45386</v>
      </c>
      <c r="C1385" s="1">
        <v>205</v>
      </c>
      <c r="D1385" s="1">
        <v>302</v>
      </c>
      <c r="E1385" s="1">
        <v>105</v>
      </c>
      <c r="F1385" s="1">
        <v>3</v>
      </c>
      <c r="G1385" s="15">
        <v>291.54400000000004</v>
      </c>
      <c r="H1385" s="15">
        <v>874.63200000000006</v>
      </c>
      <c r="I1385" s="15">
        <v>262.38960000000003</v>
      </c>
      <c r="J1385" s="1" t="b">
        <v>0</v>
      </c>
      <c r="K1385" s="9" t="s">
        <v>899</v>
      </c>
      <c r="L1385" s="1">
        <v>2024</v>
      </c>
      <c r="M1385" s="1">
        <v>4</v>
      </c>
      <c r="N1385" s="1" t="s">
        <v>16</v>
      </c>
      <c r="O1385" s="1">
        <v>18</v>
      </c>
      <c r="P1385" t="str">
        <f t="shared" si="22"/>
        <v>evening</v>
      </c>
    </row>
    <row r="1386" spans="1:16" ht="15.75" customHeight="1" x14ac:dyDescent="0.35">
      <c r="A1386" s="1">
        <v>2385</v>
      </c>
      <c r="B1386" s="6">
        <v>45297</v>
      </c>
      <c r="C1386" s="1">
        <v>205</v>
      </c>
      <c r="D1386" s="1">
        <v>304</v>
      </c>
      <c r="E1386" s="1">
        <v>101</v>
      </c>
      <c r="F1386" s="1">
        <v>8</v>
      </c>
      <c r="G1386" s="15">
        <v>211.79400000000001</v>
      </c>
      <c r="H1386" s="15">
        <v>1694.3520000000001</v>
      </c>
      <c r="I1386" s="15">
        <v>254.15280000000001</v>
      </c>
      <c r="J1386" s="1" t="b">
        <v>0</v>
      </c>
      <c r="K1386" s="9" t="s">
        <v>49</v>
      </c>
      <c r="L1386" s="1">
        <v>2024</v>
      </c>
      <c r="M1386" s="1">
        <v>1</v>
      </c>
      <c r="N1386" s="1" t="s">
        <v>22</v>
      </c>
      <c r="O1386" s="1">
        <v>6</v>
      </c>
      <c r="P1386" t="str">
        <f t="shared" si="22"/>
        <v>morning</v>
      </c>
    </row>
    <row r="1387" spans="1:16" ht="15.75" customHeight="1" x14ac:dyDescent="0.35">
      <c r="A1387" s="1">
        <v>2386</v>
      </c>
      <c r="B1387" s="6">
        <v>45248</v>
      </c>
      <c r="C1387" s="1">
        <v>205</v>
      </c>
      <c r="D1387" s="1">
        <v>302</v>
      </c>
      <c r="E1387" s="1">
        <v>103</v>
      </c>
      <c r="F1387" s="1">
        <v>1</v>
      </c>
      <c r="G1387" s="15">
        <v>57.112000000000009</v>
      </c>
      <c r="H1387" s="15">
        <v>57.112000000000009</v>
      </c>
      <c r="I1387" s="15">
        <v>9.7090400000000017</v>
      </c>
      <c r="J1387" s="1" t="b">
        <v>0</v>
      </c>
      <c r="K1387" s="9" t="s">
        <v>900</v>
      </c>
      <c r="L1387" s="1">
        <v>2023</v>
      </c>
      <c r="M1387" s="1">
        <v>11</v>
      </c>
      <c r="N1387" s="1" t="s">
        <v>22</v>
      </c>
      <c r="O1387" s="1">
        <v>22</v>
      </c>
      <c r="P1387" t="str">
        <f t="shared" si="22"/>
        <v>night</v>
      </c>
    </row>
    <row r="1388" spans="1:16" ht="15.75" customHeight="1" x14ac:dyDescent="0.35">
      <c r="A1388" s="1">
        <v>2387</v>
      </c>
      <c r="B1388" s="6">
        <v>45519</v>
      </c>
      <c r="C1388" s="1">
        <v>203</v>
      </c>
      <c r="D1388" s="1">
        <v>304</v>
      </c>
      <c r="E1388" s="1">
        <v>102</v>
      </c>
      <c r="F1388" s="1">
        <v>8</v>
      </c>
      <c r="G1388" s="15">
        <v>185.9</v>
      </c>
      <c r="H1388" s="15">
        <v>1487.2</v>
      </c>
      <c r="I1388" s="15">
        <v>282.56799999999998</v>
      </c>
      <c r="J1388" s="1" t="b">
        <v>1</v>
      </c>
      <c r="K1388" s="9" t="s">
        <v>891</v>
      </c>
      <c r="L1388" s="1">
        <v>2024</v>
      </c>
      <c r="M1388" s="1">
        <v>8</v>
      </c>
      <c r="N1388" s="1" t="s">
        <v>16</v>
      </c>
      <c r="O1388" s="1">
        <v>14</v>
      </c>
      <c r="P1388" t="str">
        <f t="shared" si="22"/>
        <v>afternoon</v>
      </c>
    </row>
    <row r="1389" spans="1:16" ht="15.75" customHeight="1" x14ac:dyDescent="0.35">
      <c r="A1389" s="1">
        <v>2933</v>
      </c>
      <c r="B1389" s="6">
        <v>45583</v>
      </c>
      <c r="C1389" s="1">
        <v>201</v>
      </c>
      <c r="D1389" s="1">
        <v>304</v>
      </c>
      <c r="E1389" s="1">
        <v>103</v>
      </c>
      <c r="F1389" s="1">
        <v>4</v>
      </c>
      <c r="G1389" s="15">
        <v>336.97399999999999</v>
      </c>
      <c r="H1389" s="15">
        <v>1347.896</v>
      </c>
      <c r="I1389" s="15">
        <v>256.10023999999999</v>
      </c>
      <c r="J1389" s="1" t="b">
        <v>0</v>
      </c>
      <c r="K1389" s="9" t="s">
        <v>1089</v>
      </c>
      <c r="L1389" s="1">
        <v>2024</v>
      </c>
      <c r="M1389" s="1">
        <v>10</v>
      </c>
      <c r="N1389" s="1" t="s">
        <v>26</v>
      </c>
      <c r="O1389" s="1">
        <v>7</v>
      </c>
      <c r="P1389" t="str">
        <f t="shared" si="22"/>
        <v>morning</v>
      </c>
    </row>
    <row r="1390" spans="1:16" ht="15.75" customHeight="1" x14ac:dyDescent="0.35">
      <c r="A1390" s="1">
        <v>2389</v>
      </c>
      <c r="B1390" s="6">
        <v>45067</v>
      </c>
      <c r="C1390" s="1">
        <v>204</v>
      </c>
      <c r="D1390" s="1">
        <v>305</v>
      </c>
      <c r="E1390" s="1">
        <v>105</v>
      </c>
      <c r="F1390" s="1">
        <v>10</v>
      </c>
      <c r="G1390" s="15">
        <v>406.69200000000006</v>
      </c>
      <c r="H1390" s="15">
        <v>4066.9200000000005</v>
      </c>
      <c r="I1390" s="15">
        <v>1016.7300000000001</v>
      </c>
      <c r="J1390" s="1" t="b">
        <v>0</v>
      </c>
      <c r="K1390" s="9" t="s">
        <v>748</v>
      </c>
      <c r="L1390" s="1">
        <v>2023</v>
      </c>
      <c r="M1390" s="1">
        <v>5</v>
      </c>
      <c r="N1390" s="1" t="s">
        <v>20</v>
      </c>
      <c r="O1390" s="1">
        <v>22</v>
      </c>
      <c r="P1390" t="str">
        <f t="shared" si="22"/>
        <v>night</v>
      </c>
    </row>
    <row r="1391" spans="1:16" ht="15.75" customHeight="1" x14ac:dyDescent="0.35">
      <c r="A1391" s="1">
        <v>2390</v>
      </c>
      <c r="B1391" s="6">
        <v>44935</v>
      </c>
      <c r="C1391" s="1">
        <v>205</v>
      </c>
      <c r="D1391" s="1">
        <v>301</v>
      </c>
      <c r="E1391" s="1">
        <v>102</v>
      </c>
      <c r="F1391" s="1">
        <v>10</v>
      </c>
      <c r="G1391" s="15">
        <v>512.66600000000005</v>
      </c>
      <c r="H1391" s="15">
        <v>5126.6600000000008</v>
      </c>
      <c r="I1391" s="15">
        <v>1537.9980000000003</v>
      </c>
      <c r="J1391" s="1" t="b">
        <v>0</v>
      </c>
      <c r="K1391" s="9" t="s">
        <v>647</v>
      </c>
      <c r="L1391" s="1">
        <v>2023</v>
      </c>
      <c r="M1391" s="1">
        <v>1</v>
      </c>
      <c r="N1391" s="1" t="s">
        <v>28</v>
      </c>
      <c r="O1391" s="1">
        <v>9</v>
      </c>
      <c r="P1391" t="str">
        <f t="shared" si="22"/>
        <v>morning</v>
      </c>
    </row>
    <row r="1392" spans="1:16" ht="15.75" customHeight="1" x14ac:dyDescent="0.35">
      <c r="A1392" s="1">
        <v>2391</v>
      </c>
      <c r="B1392" s="6">
        <v>44892</v>
      </c>
      <c r="C1392" s="1">
        <v>201</v>
      </c>
      <c r="D1392" s="1">
        <v>304</v>
      </c>
      <c r="E1392" s="1">
        <v>102</v>
      </c>
      <c r="F1392" s="1">
        <v>5</v>
      </c>
      <c r="G1392" s="15">
        <v>317.79000000000002</v>
      </c>
      <c r="H1392" s="15">
        <v>1588.95</v>
      </c>
      <c r="I1392" s="15">
        <v>238.3425</v>
      </c>
      <c r="J1392" s="1" t="b">
        <v>0</v>
      </c>
      <c r="K1392" s="9" t="s">
        <v>901</v>
      </c>
      <c r="L1392" s="1">
        <v>2022</v>
      </c>
      <c r="M1392" s="1">
        <v>11</v>
      </c>
      <c r="N1392" s="1" t="s">
        <v>20</v>
      </c>
      <c r="O1392" s="1">
        <v>2</v>
      </c>
      <c r="P1392" t="str">
        <f t="shared" si="22"/>
        <v>morning</v>
      </c>
    </row>
    <row r="1393" spans="1:16" ht="15.75" customHeight="1" x14ac:dyDescent="0.35">
      <c r="A1393" s="1">
        <v>2392</v>
      </c>
      <c r="B1393" s="6">
        <v>45232</v>
      </c>
      <c r="C1393" s="1">
        <v>203</v>
      </c>
      <c r="D1393" s="1">
        <v>301</v>
      </c>
      <c r="E1393" s="1">
        <v>101</v>
      </c>
      <c r="F1393" s="1">
        <v>9</v>
      </c>
      <c r="G1393" s="15">
        <v>91.124000000000009</v>
      </c>
      <c r="H1393" s="15">
        <v>820.1160000000001</v>
      </c>
      <c r="I1393" s="15">
        <v>139.41972000000004</v>
      </c>
      <c r="J1393" s="1" t="b">
        <v>1</v>
      </c>
      <c r="K1393" s="9" t="s">
        <v>555</v>
      </c>
      <c r="L1393" s="1">
        <v>2023</v>
      </c>
      <c r="M1393" s="1">
        <v>11</v>
      </c>
      <c r="N1393" s="1" t="s">
        <v>16</v>
      </c>
      <c r="O1393" s="1">
        <v>4</v>
      </c>
      <c r="P1393" t="str">
        <f t="shared" si="22"/>
        <v>morning</v>
      </c>
    </row>
    <row r="1394" spans="1:16" ht="15.75" customHeight="1" x14ac:dyDescent="0.35">
      <c r="A1394" s="1">
        <v>2393</v>
      </c>
      <c r="B1394" s="6">
        <v>45448</v>
      </c>
      <c r="C1394" s="1">
        <v>203</v>
      </c>
      <c r="D1394" s="1">
        <v>302</v>
      </c>
      <c r="E1394" s="1">
        <v>104</v>
      </c>
      <c r="F1394" s="1">
        <v>7</v>
      </c>
      <c r="G1394" s="15">
        <v>495.22</v>
      </c>
      <c r="H1394" s="15">
        <v>3466.54</v>
      </c>
      <c r="I1394" s="15">
        <v>658.64260000000002</v>
      </c>
      <c r="J1394" s="1" t="b">
        <v>1</v>
      </c>
      <c r="K1394" s="9" t="s">
        <v>902</v>
      </c>
      <c r="L1394" s="1">
        <v>2024</v>
      </c>
      <c r="M1394" s="1">
        <v>6</v>
      </c>
      <c r="N1394" s="1" t="s">
        <v>18</v>
      </c>
      <c r="O1394" s="1">
        <v>7</v>
      </c>
      <c r="P1394" t="str">
        <f t="shared" si="22"/>
        <v>morning</v>
      </c>
    </row>
    <row r="1395" spans="1:16" ht="15.75" customHeight="1" x14ac:dyDescent="0.35">
      <c r="A1395" s="1">
        <v>2394</v>
      </c>
      <c r="B1395" s="6">
        <v>44946</v>
      </c>
      <c r="C1395" s="1">
        <v>202</v>
      </c>
      <c r="D1395" s="1">
        <v>304</v>
      </c>
      <c r="E1395" s="1">
        <v>102</v>
      </c>
      <c r="F1395" s="1">
        <v>5</v>
      </c>
      <c r="G1395" s="15">
        <v>369.24800000000005</v>
      </c>
      <c r="H1395" s="15">
        <v>1846.2400000000002</v>
      </c>
      <c r="I1395" s="15">
        <v>387.71040000000005</v>
      </c>
      <c r="J1395" s="1" t="b">
        <v>1</v>
      </c>
      <c r="K1395" s="9" t="s">
        <v>75</v>
      </c>
      <c r="L1395" s="1">
        <v>2023</v>
      </c>
      <c r="M1395" s="1">
        <v>1</v>
      </c>
      <c r="N1395" s="1" t="s">
        <v>26</v>
      </c>
      <c r="O1395" s="1">
        <v>12</v>
      </c>
      <c r="P1395" t="str">
        <f t="shared" si="22"/>
        <v>afternoon</v>
      </c>
    </row>
    <row r="1396" spans="1:16" ht="15.75" customHeight="1" x14ac:dyDescent="0.35">
      <c r="A1396" s="1">
        <v>2395</v>
      </c>
      <c r="B1396" s="6">
        <v>44947</v>
      </c>
      <c r="C1396" s="1">
        <v>204</v>
      </c>
      <c r="D1396" s="1">
        <v>303</v>
      </c>
      <c r="E1396" s="1">
        <v>102</v>
      </c>
      <c r="F1396" s="1">
        <v>9</v>
      </c>
      <c r="G1396" s="15">
        <v>195.11800000000002</v>
      </c>
      <c r="H1396" s="15">
        <v>1756.0620000000001</v>
      </c>
      <c r="I1396" s="15">
        <v>439.01550000000003</v>
      </c>
      <c r="J1396" s="1" t="b">
        <v>1</v>
      </c>
      <c r="K1396" s="9" t="s">
        <v>421</v>
      </c>
      <c r="L1396" s="1">
        <v>2023</v>
      </c>
      <c r="M1396" s="1">
        <v>1</v>
      </c>
      <c r="N1396" s="1" t="s">
        <v>22</v>
      </c>
      <c r="O1396" s="1">
        <v>5</v>
      </c>
      <c r="P1396" t="str">
        <f t="shared" si="22"/>
        <v>morning</v>
      </c>
    </row>
    <row r="1397" spans="1:16" ht="15.75" customHeight="1" x14ac:dyDescent="0.35">
      <c r="A1397" s="1">
        <v>2396</v>
      </c>
      <c r="B1397" s="6">
        <v>45295</v>
      </c>
      <c r="C1397" s="1">
        <v>204</v>
      </c>
      <c r="D1397" s="1">
        <v>301</v>
      </c>
      <c r="E1397" s="1">
        <v>102</v>
      </c>
      <c r="F1397" s="1">
        <v>6</v>
      </c>
      <c r="G1397" s="15">
        <v>383.37200000000001</v>
      </c>
      <c r="H1397" s="15">
        <v>2300.232</v>
      </c>
      <c r="I1397" s="15">
        <v>690.06959999999992</v>
      </c>
      <c r="J1397" s="1" t="b">
        <v>0</v>
      </c>
      <c r="K1397" s="9" t="s">
        <v>372</v>
      </c>
      <c r="L1397" s="1">
        <v>2024</v>
      </c>
      <c r="M1397" s="1">
        <v>1</v>
      </c>
      <c r="N1397" s="1" t="s">
        <v>16</v>
      </c>
      <c r="O1397" s="1">
        <v>19</v>
      </c>
      <c r="P1397" t="str">
        <f t="shared" si="22"/>
        <v>evening</v>
      </c>
    </row>
    <row r="1398" spans="1:16" ht="15.75" customHeight="1" x14ac:dyDescent="0.35">
      <c r="A1398" s="1">
        <v>2397</v>
      </c>
      <c r="B1398" s="6">
        <v>45374</v>
      </c>
      <c r="C1398" s="1">
        <v>203</v>
      </c>
      <c r="D1398" s="1">
        <v>305</v>
      </c>
      <c r="E1398" s="1">
        <v>101</v>
      </c>
      <c r="F1398" s="1">
        <v>6</v>
      </c>
      <c r="G1398" s="15">
        <v>573.47400000000005</v>
      </c>
      <c r="H1398" s="15">
        <v>3440.8440000000001</v>
      </c>
      <c r="I1398" s="15">
        <v>516.12659999999994</v>
      </c>
      <c r="J1398" s="1" t="b">
        <v>0</v>
      </c>
      <c r="K1398" s="9" t="s">
        <v>782</v>
      </c>
      <c r="L1398" s="1">
        <v>2024</v>
      </c>
      <c r="M1398" s="1">
        <v>3</v>
      </c>
      <c r="N1398" s="1" t="s">
        <v>22</v>
      </c>
      <c r="O1398" s="1">
        <v>11</v>
      </c>
      <c r="P1398" t="str">
        <f t="shared" si="22"/>
        <v>morning</v>
      </c>
    </row>
    <row r="1399" spans="1:16" ht="15.75" customHeight="1" x14ac:dyDescent="0.35">
      <c r="A1399" s="1">
        <v>2398</v>
      </c>
      <c r="B1399" s="6">
        <v>45565</v>
      </c>
      <c r="C1399" s="1">
        <v>204</v>
      </c>
      <c r="D1399" s="1">
        <v>301</v>
      </c>
      <c r="E1399" s="1">
        <v>102</v>
      </c>
      <c r="F1399" s="1">
        <v>5</v>
      </c>
      <c r="G1399" s="15">
        <v>64.481999999999999</v>
      </c>
      <c r="H1399" s="15">
        <v>322.40999999999997</v>
      </c>
      <c r="I1399" s="15">
        <v>54.809699999999999</v>
      </c>
      <c r="J1399" s="1" t="b">
        <v>1</v>
      </c>
      <c r="K1399" s="9" t="s">
        <v>592</v>
      </c>
      <c r="L1399" s="1">
        <v>2024</v>
      </c>
      <c r="M1399" s="1">
        <v>9</v>
      </c>
      <c r="N1399" s="1" t="s">
        <v>28</v>
      </c>
      <c r="O1399" s="1">
        <v>9</v>
      </c>
      <c r="P1399" t="str">
        <f t="shared" si="22"/>
        <v>morning</v>
      </c>
    </row>
    <row r="1400" spans="1:16" ht="15.75" customHeight="1" x14ac:dyDescent="0.35">
      <c r="A1400" s="1">
        <v>2399</v>
      </c>
      <c r="B1400" s="6">
        <v>45081</v>
      </c>
      <c r="C1400" s="1">
        <v>205</v>
      </c>
      <c r="D1400" s="1">
        <v>305</v>
      </c>
      <c r="E1400" s="1">
        <v>101</v>
      </c>
      <c r="F1400" s="1">
        <v>2</v>
      </c>
      <c r="G1400" s="15">
        <v>292.49</v>
      </c>
      <c r="H1400" s="15">
        <v>584.98</v>
      </c>
      <c r="I1400" s="15">
        <v>111.14620000000001</v>
      </c>
      <c r="J1400" s="1" t="b">
        <v>0</v>
      </c>
      <c r="K1400" s="9" t="s">
        <v>234</v>
      </c>
      <c r="L1400" s="1">
        <v>2023</v>
      </c>
      <c r="M1400" s="1">
        <v>6</v>
      </c>
      <c r="N1400" s="1" t="s">
        <v>20</v>
      </c>
      <c r="O1400" s="1">
        <v>13</v>
      </c>
      <c r="P1400" t="str">
        <f t="shared" si="22"/>
        <v>afternoon</v>
      </c>
    </row>
    <row r="1401" spans="1:16" ht="15.75" customHeight="1" x14ac:dyDescent="0.35">
      <c r="A1401" s="1">
        <v>2400</v>
      </c>
      <c r="B1401" s="6">
        <v>44878</v>
      </c>
      <c r="C1401" s="1">
        <v>205</v>
      </c>
      <c r="D1401" s="1">
        <v>302</v>
      </c>
      <c r="E1401" s="1">
        <v>105</v>
      </c>
      <c r="F1401" s="1">
        <v>6</v>
      </c>
      <c r="G1401" s="15">
        <v>78.804000000000002</v>
      </c>
      <c r="H1401" s="15">
        <v>472.82400000000001</v>
      </c>
      <c r="I1401" s="15">
        <v>99.293040000000005</v>
      </c>
      <c r="J1401" s="1" t="b">
        <v>0</v>
      </c>
      <c r="K1401" s="9" t="s">
        <v>903</v>
      </c>
      <c r="L1401" s="1">
        <v>2022</v>
      </c>
      <c r="M1401" s="1">
        <v>11</v>
      </c>
      <c r="N1401" s="1" t="s">
        <v>20</v>
      </c>
      <c r="O1401" s="1">
        <v>21</v>
      </c>
      <c r="P1401" t="str">
        <f t="shared" si="22"/>
        <v>night</v>
      </c>
    </row>
    <row r="1402" spans="1:16" ht="15.75" customHeight="1" x14ac:dyDescent="0.35">
      <c r="A1402" s="1">
        <v>2401</v>
      </c>
      <c r="B1402" s="6">
        <v>45458</v>
      </c>
      <c r="C1402" s="1">
        <v>202</v>
      </c>
      <c r="D1402" s="1">
        <v>302</v>
      </c>
      <c r="E1402" s="1">
        <v>104</v>
      </c>
      <c r="F1402" s="1">
        <v>3</v>
      </c>
      <c r="G1402" s="15">
        <v>240.74600000000004</v>
      </c>
      <c r="H1402" s="15">
        <v>722.23800000000006</v>
      </c>
      <c r="I1402" s="15">
        <v>180.55950000000001</v>
      </c>
      <c r="J1402" s="1" t="b">
        <v>0</v>
      </c>
      <c r="K1402" s="9" t="s">
        <v>844</v>
      </c>
      <c r="L1402" s="1">
        <v>2024</v>
      </c>
      <c r="M1402" s="1">
        <v>6</v>
      </c>
      <c r="N1402" s="1" t="s">
        <v>22</v>
      </c>
      <c r="O1402" s="1">
        <v>1</v>
      </c>
      <c r="P1402" t="str">
        <f t="shared" si="22"/>
        <v>morning</v>
      </c>
    </row>
    <row r="1403" spans="1:16" ht="15.75" customHeight="1" x14ac:dyDescent="0.35">
      <c r="A1403" s="1">
        <v>2402</v>
      </c>
      <c r="B1403" s="6">
        <v>45079</v>
      </c>
      <c r="C1403" s="1">
        <v>204</v>
      </c>
      <c r="D1403" s="1">
        <v>301</v>
      </c>
      <c r="E1403" s="1">
        <v>101</v>
      </c>
      <c r="F1403" s="1">
        <v>6</v>
      </c>
      <c r="G1403" s="15">
        <v>630.21199999999999</v>
      </c>
      <c r="H1403" s="15">
        <v>3781.2719999999999</v>
      </c>
      <c r="I1403" s="15">
        <v>1134.3815999999999</v>
      </c>
      <c r="J1403" s="1" t="b">
        <v>0</v>
      </c>
      <c r="K1403" s="9" t="s">
        <v>904</v>
      </c>
      <c r="L1403" s="1">
        <v>2023</v>
      </c>
      <c r="M1403" s="1">
        <v>6</v>
      </c>
      <c r="N1403" s="1" t="s">
        <v>26</v>
      </c>
      <c r="O1403" s="1">
        <v>10</v>
      </c>
      <c r="P1403" t="str">
        <f t="shared" si="22"/>
        <v>morning</v>
      </c>
    </row>
    <row r="1404" spans="1:16" ht="15.75" customHeight="1" x14ac:dyDescent="0.35">
      <c r="A1404" s="1">
        <v>2403</v>
      </c>
      <c r="B1404" s="6">
        <v>45085</v>
      </c>
      <c r="C1404" s="1">
        <v>205</v>
      </c>
      <c r="D1404" s="1">
        <v>304</v>
      </c>
      <c r="E1404" s="1">
        <v>103</v>
      </c>
      <c r="F1404" s="1">
        <v>4</v>
      </c>
      <c r="G1404" s="15">
        <v>443.36600000000004</v>
      </c>
      <c r="H1404" s="15">
        <v>1773.4640000000002</v>
      </c>
      <c r="I1404" s="15">
        <v>266.01960000000003</v>
      </c>
      <c r="J1404" s="1" t="b">
        <v>0</v>
      </c>
      <c r="K1404" s="9" t="s">
        <v>713</v>
      </c>
      <c r="L1404" s="1">
        <v>2023</v>
      </c>
      <c r="M1404" s="1">
        <v>6</v>
      </c>
      <c r="N1404" s="1" t="s">
        <v>16</v>
      </c>
      <c r="O1404" s="1">
        <v>15</v>
      </c>
      <c r="P1404" t="str">
        <f t="shared" si="22"/>
        <v>afternoon</v>
      </c>
    </row>
    <row r="1405" spans="1:16" ht="15.75" customHeight="1" x14ac:dyDescent="0.35">
      <c r="A1405" s="1">
        <v>2404</v>
      </c>
      <c r="B1405" s="6">
        <v>45078</v>
      </c>
      <c r="C1405" s="1">
        <v>205</v>
      </c>
      <c r="D1405" s="1">
        <v>304</v>
      </c>
      <c r="E1405" s="1">
        <v>103</v>
      </c>
      <c r="F1405" s="1">
        <v>9</v>
      </c>
      <c r="G1405" s="15">
        <v>102.256</v>
      </c>
      <c r="H1405" s="15">
        <v>920.30399999999997</v>
      </c>
      <c r="I1405" s="15">
        <v>156.45168000000001</v>
      </c>
      <c r="J1405" s="1" t="b">
        <v>0</v>
      </c>
      <c r="K1405" s="9" t="s">
        <v>905</v>
      </c>
      <c r="L1405" s="1">
        <v>2023</v>
      </c>
      <c r="M1405" s="1">
        <v>6</v>
      </c>
      <c r="N1405" s="1" t="s">
        <v>16</v>
      </c>
      <c r="O1405" s="1">
        <v>13</v>
      </c>
      <c r="P1405" t="str">
        <f t="shared" si="22"/>
        <v>afternoon</v>
      </c>
    </row>
    <row r="1406" spans="1:16" ht="15.75" customHeight="1" x14ac:dyDescent="0.35">
      <c r="A1406" s="1">
        <v>2405</v>
      </c>
      <c r="B1406" s="6">
        <v>45434</v>
      </c>
      <c r="C1406" s="1">
        <v>202</v>
      </c>
      <c r="D1406" s="1">
        <v>304</v>
      </c>
      <c r="E1406" s="1">
        <v>102</v>
      </c>
      <c r="F1406" s="1">
        <v>8</v>
      </c>
      <c r="G1406" s="15">
        <v>478.06000000000006</v>
      </c>
      <c r="H1406" s="15">
        <v>3824.4800000000005</v>
      </c>
      <c r="I1406" s="15">
        <v>726.65120000000013</v>
      </c>
      <c r="J1406" s="1" t="b">
        <v>0</v>
      </c>
      <c r="K1406" s="9" t="s">
        <v>906</v>
      </c>
      <c r="L1406" s="1">
        <v>2024</v>
      </c>
      <c r="M1406" s="1">
        <v>5</v>
      </c>
      <c r="N1406" s="1" t="s">
        <v>18</v>
      </c>
      <c r="O1406" s="1">
        <v>5</v>
      </c>
      <c r="P1406" t="str">
        <f t="shared" si="22"/>
        <v>morning</v>
      </c>
    </row>
    <row r="1407" spans="1:16" ht="15.75" customHeight="1" x14ac:dyDescent="0.35">
      <c r="A1407" s="1">
        <v>2406</v>
      </c>
      <c r="B1407" s="6">
        <v>45037</v>
      </c>
      <c r="C1407" s="1">
        <v>204</v>
      </c>
      <c r="D1407" s="1">
        <v>302</v>
      </c>
      <c r="E1407" s="1">
        <v>103</v>
      </c>
      <c r="F1407" s="1">
        <v>5</v>
      </c>
      <c r="G1407" s="15">
        <v>130.35000000000002</v>
      </c>
      <c r="H1407" s="15">
        <v>651.75000000000011</v>
      </c>
      <c r="I1407" s="15">
        <v>136.86750000000001</v>
      </c>
      <c r="J1407" s="1" t="b">
        <v>1</v>
      </c>
      <c r="K1407" s="9" t="s">
        <v>907</v>
      </c>
      <c r="L1407" s="1">
        <v>2023</v>
      </c>
      <c r="M1407" s="1">
        <v>4</v>
      </c>
      <c r="N1407" s="1" t="s">
        <v>26</v>
      </c>
      <c r="O1407" s="1">
        <v>16</v>
      </c>
      <c r="P1407" t="str">
        <f t="shared" si="22"/>
        <v>afternoon</v>
      </c>
    </row>
    <row r="1408" spans="1:16" ht="15.75" customHeight="1" x14ac:dyDescent="0.35">
      <c r="A1408" s="1">
        <v>2407</v>
      </c>
      <c r="B1408" s="6">
        <v>45329</v>
      </c>
      <c r="C1408" s="1">
        <v>205</v>
      </c>
      <c r="D1408" s="1">
        <v>302</v>
      </c>
      <c r="E1408" s="1">
        <v>105</v>
      </c>
      <c r="F1408" s="1">
        <v>2</v>
      </c>
      <c r="G1408" s="15">
        <v>512.38000000000011</v>
      </c>
      <c r="H1408" s="15">
        <v>1024.7600000000002</v>
      </c>
      <c r="I1408" s="15">
        <v>256.19000000000005</v>
      </c>
      <c r="J1408" s="1" t="b">
        <v>0</v>
      </c>
      <c r="K1408" s="9" t="s">
        <v>908</v>
      </c>
      <c r="L1408" s="1">
        <v>2024</v>
      </c>
      <c r="M1408" s="1">
        <v>2</v>
      </c>
      <c r="N1408" s="1" t="s">
        <v>18</v>
      </c>
      <c r="O1408" s="1">
        <v>0</v>
      </c>
      <c r="P1408" t="str">
        <f t="shared" si="22"/>
        <v>morning</v>
      </c>
    </row>
    <row r="1409" spans="1:16" ht="15.75" customHeight="1" x14ac:dyDescent="0.35">
      <c r="A1409" s="1">
        <v>2408</v>
      </c>
      <c r="B1409" s="6">
        <v>44936</v>
      </c>
      <c r="C1409" s="1">
        <v>203</v>
      </c>
      <c r="D1409" s="1">
        <v>302</v>
      </c>
      <c r="E1409" s="1">
        <v>103</v>
      </c>
      <c r="F1409" s="1">
        <v>6</v>
      </c>
      <c r="G1409" s="15">
        <v>98.472000000000008</v>
      </c>
      <c r="H1409" s="15">
        <v>590.83200000000011</v>
      </c>
      <c r="I1409" s="15">
        <v>177.24960000000002</v>
      </c>
      <c r="J1409" s="1" t="b">
        <v>0</v>
      </c>
      <c r="K1409" s="9" t="s">
        <v>909</v>
      </c>
      <c r="L1409" s="1">
        <v>2023</v>
      </c>
      <c r="M1409" s="1">
        <v>1</v>
      </c>
      <c r="N1409" s="1" t="s">
        <v>31</v>
      </c>
      <c r="O1409" s="1">
        <v>15</v>
      </c>
      <c r="P1409" t="str">
        <f t="shared" si="22"/>
        <v>afternoon</v>
      </c>
    </row>
    <row r="1410" spans="1:16" ht="15.75" customHeight="1" x14ac:dyDescent="0.35">
      <c r="A1410" s="1">
        <v>2409</v>
      </c>
      <c r="B1410" s="6">
        <v>45332</v>
      </c>
      <c r="C1410" s="1">
        <v>201</v>
      </c>
      <c r="D1410" s="1">
        <v>301</v>
      </c>
      <c r="E1410" s="1">
        <v>103</v>
      </c>
      <c r="F1410" s="1">
        <v>1</v>
      </c>
      <c r="G1410" s="15">
        <v>529.16600000000005</v>
      </c>
      <c r="H1410" s="15">
        <v>529.16600000000005</v>
      </c>
      <c r="I1410" s="15">
        <v>79.374900000000011</v>
      </c>
      <c r="J1410" s="1" t="b">
        <v>0</v>
      </c>
      <c r="K1410" s="9" t="s">
        <v>910</v>
      </c>
      <c r="L1410" s="1">
        <v>2024</v>
      </c>
      <c r="M1410" s="1">
        <v>2</v>
      </c>
      <c r="N1410" s="1" t="s">
        <v>22</v>
      </c>
      <c r="O1410" s="1">
        <v>19</v>
      </c>
      <c r="P1410" t="str">
        <f t="shared" si="22"/>
        <v>evening</v>
      </c>
    </row>
    <row r="1411" spans="1:16" ht="15.75" customHeight="1" x14ac:dyDescent="0.35">
      <c r="A1411" s="1">
        <v>2410</v>
      </c>
      <c r="B1411" s="6">
        <v>45350</v>
      </c>
      <c r="C1411" s="1">
        <v>205</v>
      </c>
      <c r="D1411" s="1">
        <v>305</v>
      </c>
      <c r="E1411" s="1">
        <v>101</v>
      </c>
      <c r="F1411" s="1">
        <v>6</v>
      </c>
      <c r="G1411" s="15">
        <v>78.100000000000009</v>
      </c>
      <c r="H1411" s="15">
        <v>468.6</v>
      </c>
      <c r="I1411" s="15">
        <v>79.662000000000006</v>
      </c>
      <c r="J1411" s="1" t="b">
        <v>0</v>
      </c>
      <c r="K1411" s="9" t="s">
        <v>703</v>
      </c>
      <c r="L1411" s="1">
        <v>2024</v>
      </c>
      <c r="M1411" s="1">
        <v>2</v>
      </c>
      <c r="N1411" s="1" t="s">
        <v>18</v>
      </c>
      <c r="O1411" s="1">
        <v>20</v>
      </c>
      <c r="P1411" t="str">
        <f t="shared" si="22"/>
        <v>evening</v>
      </c>
    </row>
    <row r="1412" spans="1:16" ht="15.75" customHeight="1" x14ac:dyDescent="0.35">
      <c r="A1412" s="1">
        <v>2411</v>
      </c>
      <c r="B1412" s="6">
        <v>45061</v>
      </c>
      <c r="C1412" s="1">
        <v>201</v>
      </c>
      <c r="D1412" s="1">
        <v>301</v>
      </c>
      <c r="E1412" s="1">
        <v>105</v>
      </c>
      <c r="F1412" s="1">
        <v>8</v>
      </c>
      <c r="G1412" s="15">
        <v>403.30400000000003</v>
      </c>
      <c r="H1412" s="15">
        <v>3226.4320000000002</v>
      </c>
      <c r="I1412" s="15">
        <v>613.02208000000007</v>
      </c>
      <c r="J1412" s="1" t="b">
        <v>0</v>
      </c>
      <c r="K1412" s="9" t="s">
        <v>911</v>
      </c>
      <c r="L1412" s="1">
        <v>2023</v>
      </c>
      <c r="M1412" s="1">
        <v>5</v>
      </c>
      <c r="N1412" s="1" t="s">
        <v>28</v>
      </c>
      <c r="O1412" s="1">
        <v>14</v>
      </c>
      <c r="P1412" t="str">
        <f t="shared" si="22"/>
        <v>afternoon</v>
      </c>
    </row>
    <row r="1413" spans="1:16" ht="15.75" customHeight="1" x14ac:dyDescent="0.35">
      <c r="A1413" s="1">
        <v>2412</v>
      </c>
      <c r="B1413" s="6">
        <v>45099</v>
      </c>
      <c r="C1413" s="1">
        <v>202</v>
      </c>
      <c r="D1413" s="1">
        <v>304</v>
      </c>
      <c r="E1413" s="1">
        <v>102</v>
      </c>
      <c r="F1413" s="1">
        <v>5</v>
      </c>
      <c r="G1413" s="15">
        <v>484.83600000000001</v>
      </c>
      <c r="H1413" s="15">
        <v>2424.1800000000003</v>
      </c>
      <c r="I1413" s="15">
        <v>509.07780000000002</v>
      </c>
      <c r="J1413" s="1" t="b">
        <v>0</v>
      </c>
      <c r="K1413" s="9" t="s">
        <v>912</v>
      </c>
      <c r="L1413" s="1">
        <v>2023</v>
      </c>
      <c r="M1413" s="1">
        <v>6</v>
      </c>
      <c r="N1413" s="1" t="s">
        <v>16</v>
      </c>
      <c r="O1413" s="1">
        <v>7</v>
      </c>
      <c r="P1413" t="str">
        <f t="shared" si="22"/>
        <v>morning</v>
      </c>
    </row>
    <row r="1414" spans="1:16" ht="15.75" customHeight="1" x14ac:dyDescent="0.35">
      <c r="A1414" s="1">
        <v>2413</v>
      </c>
      <c r="B1414" s="6">
        <v>45402</v>
      </c>
      <c r="C1414" s="1">
        <v>201</v>
      </c>
      <c r="D1414" s="1">
        <v>305</v>
      </c>
      <c r="E1414" s="1">
        <v>105</v>
      </c>
      <c r="F1414" s="1">
        <v>8</v>
      </c>
      <c r="G1414" s="15">
        <v>391.42399999999998</v>
      </c>
      <c r="H1414" s="15">
        <v>3131.3919999999998</v>
      </c>
      <c r="I1414" s="15">
        <v>782.84799999999996</v>
      </c>
      <c r="J1414" s="1" t="b">
        <v>0</v>
      </c>
      <c r="K1414" s="9" t="s">
        <v>858</v>
      </c>
      <c r="L1414" s="1">
        <v>2024</v>
      </c>
      <c r="M1414" s="1">
        <v>4</v>
      </c>
      <c r="N1414" s="1" t="s">
        <v>22</v>
      </c>
      <c r="O1414" s="1">
        <v>16</v>
      </c>
      <c r="P1414" t="str">
        <f t="shared" si="22"/>
        <v>afternoon</v>
      </c>
    </row>
    <row r="1415" spans="1:16" ht="15.75" customHeight="1" x14ac:dyDescent="0.35">
      <c r="A1415" s="1">
        <v>2414</v>
      </c>
      <c r="B1415" s="6">
        <v>45047</v>
      </c>
      <c r="C1415" s="1">
        <v>203</v>
      </c>
      <c r="D1415" s="1">
        <v>303</v>
      </c>
      <c r="E1415" s="1">
        <v>101</v>
      </c>
      <c r="F1415" s="1">
        <v>2</v>
      </c>
      <c r="G1415" s="15">
        <v>551.67200000000003</v>
      </c>
      <c r="H1415" s="15">
        <v>1103.3440000000001</v>
      </c>
      <c r="I1415" s="15">
        <v>331.00319999999999</v>
      </c>
      <c r="J1415" s="1" t="b">
        <v>0</v>
      </c>
      <c r="K1415" s="9" t="s">
        <v>913</v>
      </c>
      <c r="L1415" s="1">
        <v>2023</v>
      </c>
      <c r="M1415" s="1">
        <v>5</v>
      </c>
      <c r="N1415" s="1" t="s">
        <v>28</v>
      </c>
      <c r="O1415" s="1">
        <v>16</v>
      </c>
      <c r="P1415" t="str">
        <f t="shared" si="22"/>
        <v>afternoon</v>
      </c>
    </row>
    <row r="1416" spans="1:16" ht="15.75" customHeight="1" x14ac:dyDescent="0.35">
      <c r="A1416" s="1">
        <v>2415</v>
      </c>
      <c r="B1416" s="6">
        <v>44944</v>
      </c>
      <c r="C1416" s="1">
        <v>205</v>
      </c>
      <c r="D1416" s="1">
        <v>305</v>
      </c>
      <c r="E1416" s="1">
        <v>101</v>
      </c>
      <c r="F1416" s="1">
        <v>1</v>
      </c>
      <c r="G1416" s="15">
        <v>395.89</v>
      </c>
      <c r="H1416" s="15">
        <v>395.89</v>
      </c>
      <c r="I1416" s="15">
        <v>59.383499999999998</v>
      </c>
      <c r="J1416" s="1" t="b">
        <v>0</v>
      </c>
      <c r="K1416" s="9" t="s">
        <v>914</v>
      </c>
      <c r="L1416" s="1">
        <v>2023</v>
      </c>
      <c r="M1416" s="1">
        <v>1</v>
      </c>
      <c r="N1416" s="1" t="s">
        <v>18</v>
      </c>
      <c r="O1416" s="1">
        <v>9</v>
      </c>
      <c r="P1416" t="str">
        <f t="shared" si="22"/>
        <v>morning</v>
      </c>
    </row>
    <row r="1417" spans="1:16" ht="15.75" customHeight="1" x14ac:dyDescent="0.35">
      <c r="A1417" s="1">
        <v>2416</v>
      </c>
      <c r="B1417" s="6">
        <v>44948</v>
      </c>
      <c r="C1417" s="1">
        <v>204</v>
      </c>
      <c r="D1417" s="1">
        <v>303</v>
      </c>
      <c r="E1417" s="1">
        <v>105</v>
      </c>
      <c r="F1417" s="1">
        <v>10</v>
      </c>
      <c r="G1417" s="15">
        <v>184.44800000000004</v>
      </c>
      <c r="H1417" s="15">
        <v>1844.4800000000005</v>
      </c>
      <c r="I1417" s="15">
        <v>313.56160000000011</v>
      </c>
      <c r="J1417" s="1" t="b">
        <v>0</v>
      </c>
      <c r="K1417" s="9" t="s">
        <v>150</v>
      </c>
      <c r="L1417" s="1">
        <v>2023</v>
      </c>
      <c r="M1417" s="1">
        <v>1</v>
      </c>
      <c r="N1417" s="1" t="s">
        <v>20</v>
      </c>
      <c r="O1417" s="1">
        <v>5</v>
      </c>
      <c r="P1417" t="str">
        <f t="shared" si="22"/>
        <v>morning</v>
      </c>
    </row>
    <row r="1418" spans="1:16" ht="15.75" customHeight="1" x14ac:dyDescent="0.35">
      <c r="A1418" s="1">
        <v>2417</v>
      </c>
      <c r="B1418" s="6">
        <v>45351</v>
      </c>
      <c r="C1418" s="1">
        <v>203</v>
      </c>
      <c r="D1418" s="1">
        <v>305</v>
      </c>
      <c r="E1418" s="1">
        <v>103</v>
      </c>
      <c r="F1418" s="1">
        <v>3</v>
      </c>
      <c r="G1418" s="15">
        <v>369.46800000000002</v>
      </c>
      <c r="H1418" s="15">
        <v>1108.404</v>
      </c>
      <c r="I1418" s="15">
        <v>210.59675999999999</v>
      </c>
      <c r="J1418" s="1" t="b">
        <v>0</v>
      </c>
      <c r="K1418" s="9" t="s">
        <v>365</v>
      </c>
      <c r="L1418" s="1">
        <v>2024</v>
      </c>
      <c r="M1418" s="1">
        <v>2</v>
      </c>
      <c r="N1418" s="1" t="s">
        <v>16</v>
      </c>
      <c r="O1418" s="1">
        <v>0</v>
      </c>
      <c r="P1418" t="str">
        <f t="shared" si="22"/>
        <v>morning</v>
      </c>
    </row>
    <row r="1419" spans="1:16" ht="15.75" customHeight="1" x14ac:dyDescent="0.35">
      <c r="A1419" s="1">
        <v>2418</v>
      </c>
      <c r="B1419" s="6">
        <v>45423</v>
      </c>
      <c r="C1419" s="1">
        <v>203</v>
      </c>
      <c r="D1419" s="1">
        <v>302</v>
      </c>
      <c r="E1419" s="1">
        <v>105</v>
      </c>
      <c r="F1419" s="1">
        <v>8</v>
      </c>
      <c r="G1419" s="15">
        <v>339.57</v>
      </c>
      <c r="H1419" s="15">
        <v>2716.56</v>
      </c>
      <c r="I1419" s="15">
        <v>570.47759999999994</v>
      </c>
      <c r="J1419" s="1" t="b">
        <v>1</v>
      </c>
      <c r="K1419" s="9" t="s">
        <v>915</v>
      </c>
      <c r="L1419" s="1">
        <v>2024</v>
      </c>
      <c r="M1419" s="1">
        <v>5</v>
      </c>
      <c r="N1419" s="1" t="s">
        <v>22</v>
      </c>
      <c r="O1419" s="1">
        <v>20</v>
      </c>
      <c r="P1419" t="str">
        <f t="shared" ref="P1419:P1482" si="23">IF(O1419 &lt; 12, "morning", IF(O1419 &lt; 18, "afternoon", IF(O1419 &lt; 21, "evening", "night")))</f>
        <v>evening</v>
      </c>
    </row>
    <row r="1420" spans="1:16" ht="15.75" customHeight="1" x14ac:dyDescent="0.35">
      <c r="A1420" s="1">
        <v>2419</v>
      </c>
      <c r="B1420" s="6">
        <v>45361</v>
      </c>
      <c r="C1420" s="1">
        <v>202</v>
      </c>
      <c r="D1420" s="1">
        <v>303</v>
      </c>
      <c r="E1420" s="1">
        <v>103</v>
      </c>
      <c r="F1420" s="1">
        <v>7</v>
      </c>
      <c r="G1420" s="15">
        <v>573.25400000000002</v>
      </c>
      <c r="H1420" s="15">
        <v>4012.7780000000002</v>
      </c>
      <c r="I1420" s="15">
        <v>1003.1945000000001</v>
      </c>
      <c r="J1420" s="1" t="b">
        <v>0</v>
      </c>
      <c r="K1420" s="9" t="s">
        <v>859</v>
      </c>
      <c r="L1420" s="1">
        <v>2024</v>
      </c>
      <c r="M1420" s="1">
        <v>3</v>
      </c>
      <c r="N1420" s="1" t="s">
        <v>20</v>
      </c>
      <c r="O1420" s="1">
        <v>4</v>
      </c>
      <c r="P1420" t="str">
        <f t="shared" si="23"/>
        <v>morning</v>
      </c>
    </row>
    <row r="1421" spans="1:16" ht="15.75" customHeight="1" x14ac:dyDescent="0.35">
      <c r="A1421" s="1">
        <v>2420</v>
      </c>
      <c r="B1421" s="6">
        <v>45196</v>
      </c>
      <c r="C1421" s="1">
        <v>202</v>
      </c>
      <c r="D1421" s="1">
        <v>303</v>
      </c>
      <c r="E1421" s="1">
        <v>103</v>
      </c>
      <c r="F1421" s="1">
        <v>7</v>
      </c>
      <c r="G1421" s="15">
        <v>69.475999999999999</v>
      </c>
      <c r="H1421" s="15">
        <v>486.33199999999999</v>
      </c>
      <c r="I1421" s="15">
        <v>145.89959999999999</v>
      </c>
      <c r="J1421" s="1" t="b">
        <v>1</v>
      </c>
      <c r="K1421" s="9" t="s">
        <v>611</v>
      </c>
      <c r="L1421" s="1">
        <v>2023</v>
      </c>
      <c r="M1421" s="1">
        <v>9</v>
      </c>
      <c r="N1421" s="1" t="s">
        <v>18</v>
      </c>
      <c r="O1421" s="1">
        <v>14</v>
      </c>
      <c r="P1421" t="str">
        <f t="shared" si="23"/>
        <v>afternoon</v>
      </c>
    </row>
    <row r="1422" spans="1:16" ht="15.75" customHeight="1" x14ac:dyDescent="0.35">
      <c r="A1422" s="1">
        <v>2421</v>
      </c>
      <c r="B1422" s="6">
        <v>45050</v>
      </c>
      <c r="C1422" s="1">
        <v>202</v>
      </c>
      <c r="D1422" s="1">
        <v>302</v>
      </c>
      <c r="E1422" s="1">
        <v>105</v>
      </c>
      <c r="F1422" s="1">
        <v>2</v>
      </c>
      <c r="G1422" s="15">
        <v>140.316</v>
      </c>
      <c r="H1422" s="15">
        <v>280.63200000000001</v>
      </c>
      <c r="I1422" s="15">
        <v>42.094799999999999</v>
      </c>
      <c r="J1422" s="1" t="b">
        <v>1</v>
      </c>
      <c r="K1422" s="9" t="s">
        <v>248</v>
      </c>
      <c r="L1422" s="1">
        <v>2023</v>
      </c>
      <c r="M1422" s="1">
        <v>5</v>
      </c>
      <c r="N1422" s="1" t="s">
        <v>16</v>
      </c>
      <c r="O1422" s="1">
        <v>23</v>
      </c>
      <c r="P1422" t="str">
        <f t="shared" si="23"/>
        <v>night</v>
      </c>
    </row>
    <row r="1423" spans="1:16" ht="15.75" customHeight="1" x14ac:dyDescent="0.35">
      <c r="A1423" s="1">
        <v>2422</v>
      </c>
      <c r="B1423" s="6">
        <v>45070</v>
      </c>
      <c r="C1423" s="1">
        <v>204</v>
      </c>
      <c r="D1423" s="1">
        <v>301</v>
      </c>
      <c r="E1423" s="1">
        <v>105</v>
      </c>
      <c r="F1423" s="1">
        <v>5</v>
      </c>
      <c r="G1423" s="15">
        <v>93.25800000000001</v>
      </c>
      <c r="H1423" s="15">
        <v>466.29000000000008</v>
      </c>
      <c r="I1423" s="15">
        <v>79.269300000000015</v>
      </c>
      <c r="J1423" s="1" t="b">
        <v>0</v>
      </c>
      <c r="K1423" s="9" t="s">
        <v>916</v>
      </c>
      <c r="L1423" s="1">
        <v>2023</v>
      </c>
      <c r="M1423" s="1">
        <v>5</v>
      </c>
      <c r="N1423" s="1" t="s">
        <v>18</v>
      </c>
      <c r="O1423" s="1">
        <v>9</v>
      </c>
      <c r="P1423" t="str">
        <f t="shared" si="23"/>
        <v>morning</v>
      </c>
    </row>
    <row r="1424" spans="1:16" ht="15.75" customHeight="1" x14ac:dyDescent="0.35">
      <c r="A1424" s="1">
        <v>2423</v>
      </c>
      <c r="B1424" s="6">
        <v>45028</v>
      </c>
      <c r="C1424" s="1">
        <v>203</v>
      </c>
      <c r="D1424" s="1">
        <v>302</v>
      </c>
      <c r="E1424" s="1">
        <v>101</v>
      </c>
      <c r="F1424" s="1">
        <v>8</v>
      </c>
      <c r="G1424" s="15">
        <v>390.85200000000003</v>
      </c>
      <c r="H1424" s="15">
        <v>3126.8160000000003</v>
      </c>
      <c r="I1424" s="15">
        <v>594.09504000000004</v>
      </c>
      <c r="J1424" s="1" t="b">
        <v>0</v>
      </c>
      <c r="K1424" s="9" t="s">
        <v>288</v>
      </c>
      <c r="L1424" s="1">
        <v>2023</v>
      </c>
      <c r="M1424" s="1">
        <v>4</v>
      </c>
      <c r="N1424" s="1" t="s">
        <v>18</v>
      </c>
      <c r="O1424" s="1">
        <v>18</v>
      </c>
      <c r="P1424" t="str">
        <f t="shared" si="23"/>
        <v>evening</v>
      </c>
    </row>
    <row r="1425" spans="1:16" ht="15.75" customHeight="1" x14ac:dyDescent="0.35">
      <c r="A1425" s="1">
        <v>2424</v>
      </c>
      <c r="B1425" s="6">
        <v>44999</v>
      </c>
      <c r="C1425" s="1">
        <v>202</v>
      </c>
      <c r="D1425" s="1">
        <v>301</v>
      </c>
      <c r="E1425" s="1">
        <v>102</v>
      </c>
      <c r="F1425" s="1">
        <v>9</v>
      </c>
      <c r="G1425" s="15">
        <v>603.79000000000008</v>
      </c>
      <c r="H1425" s="15">
        <v>5434.1100000000006</v>
      </c>
      <c r="I1425" s="15">
        <v>1141.1631</v>
      </c>
      <c r="J1425" s="1" t="b">
        <v>0</v>
      </c>
      <c r="K1425" s="9" t="s">
        <v>912</v>
      </c>
      <c r="L1425" s="1">
        <v>2023</v>
      </c>
      <c r="M1425" s="1">
        <v>3</v>
      </c>
      <c r="N1425" s="1" t="s">
        <v>31</v>
      </c>
      <c r="O1425" s="1">
        <v>7</v>
      </c>
      <c r="P1425" t="str">
        <f t="shared" si="23"/>
        <v>morning</v>
      </c>
    </row>
    <row r="1426" spans="1:16" ht="15.75" customHeight="1" x14ac:dyDescent="0.35">
      <c r="A1426" s="1">
        <v>2425</v>
      </c>
      <c r="B1426" s="6">
        <v>45158</v>
      </c>
      <c r="C1426" s="1">
        <v>201</v>
      </c>
      <c r="D1426" s="1">
        <v>303</v>
      </c>
      <c r="E1426" s="1">
        <v>105</v>
      </c>
      <c r="F1426" s="1">
        <v>10</v>
      </c>
      <c r="G1426" s="15">
        <v>595.16599999999994</v>
      </c>
      <c r="H1426" s="15">
        <v>5951.66</v>
      </c>
      <c r="I1426" s="15">
        <v>1487.915</v>
      </c>
      <c r="J1426" s="1" t="b">
        <v>0</v>
      </c>
      <c r="K1426" s="9" t="s">
        <v>917</v>
      </c>
      <c r="L1426" s="1">
        <v>2023</v>
      </c>
      <c r="M1426" s="1">
        <v>8</v>
      </c>
      <c r="N1426" s="1" t="s">
        <v>20</v>
      </c>
      <c r="O1426" s="1">
        <v>2</v>
      </c>
      <c r="P1426" t="str">
        <f t="shared" si="23"/>
        <v>morning</v>
      </c>
    </row>
    <row r="1427" spans="1:16" ht="15.75" customHeight="1" x14ac:dyDescent="0.35">
      <c r="A1427" s="1">
        <v>2426</v>
      </c>
      <c r="B1427" s="6">
        <v>44925</v>
      </c>
      <c r="C1427" s="1">
        <v>202</v>
      </c>
      <c r="D1427" s="1">
        <v>303</v>
      </c>
      <c r="E1427" s="1">
        <v>102</v>
      </c>
      <c r="F1427" s="1">
        <v>5</v>
      </c>
      <c r="G1427" s="15">
        <v>163.108</v>
      </c>
      <c r="H1427" s="15">
        <v>815.54</v>
      </c>
      <c r="I1427" s="15">
        <v>244.66199999999998</v>
      </c>
      <c r="J1427" s="1" t="b">
        <v>1</v>
      </c>
      <c r="K1427" s="9" t="s">
        <v>561</v>
      </c>
      <c r="L1427" s="1">
        <v>2022</v>
      </c>
      <c r="M1427" s="1">
        <v>12</v>
      </c>
      <c r="N1427" s="1" t="s">
        <v>26</v>
      </c>
      <c r="O1427" s="1">
        <v>10</v>
      </c>
      <c r="P1427" t="str">
        <f t="shared" si="23"/>
        <v>morning</v>
      </c>
    </row>
    <row r="1428" spans="1:16" ht="15.75" customHeight="1" x14ac:dyDescent="0.35">
      <c r="A1428" s="1">
        <v>2427</v>
      </c>
      <c r="B1428" s="6">
        <v>45393</v>
      </c>
      <c r="C1428" s="1">
        <v>205</v>
      </c>
      <c r="D1428" s="1">
        <v>301</v>
      </c>
      <c r="E1428" s="1">
        <v>101</v>
      </c>
      <c r="F1428" s="1">
        <v>6</v>
      </c>
      <c r="G1428" s="15">
        <v>192.43400000000003</v>
      </c>
      <c r="H1428" s="15">
        <v>1154.6040000000003</v>
      </c>
      <c r="I1428" s="15">
        <v>173.19060000000005</v>
      </c>
      <c r="J1428" s="1" t="b">
        <v>1</v>
      </c>
      <c r="K1428" s="9" t="s">
        <v>378</v>
      </c>
      <c r="L1428" s="1">
        <v>2024</v>
      </c>
      <c r="M1428" s="1">
        <v>4</v>
      </c>
      <c r="N1428" s="1" t="s">
        <v>16</v>
      </c>
      <c r="O1428" s="1">
        <v>19</v>
      </c>
      <c r="P1428" t="str">
        <f t="shared" si="23"/>
        <v>evening</v>
      </c>
    </row>
    <row r="1429" spans="1:16" ht="15.75" customHeight="1" x14ac:dyDescent="0.35">
      <c r="A1429" s="1">
        <v>2428</v>
      </c>
      <c r="B1429" s="6">
        <v>44872</v>
      </c>
      <c r="C1429" s="1">
        <v>205</v>
      </c>
      <c r="D1429" s="1">
        <v>304</v>
      </c>
      <c r="E1429" s="1">
        <v>105</v>
      </c>
      <c r="F1429" s="1">
        <v>10</v>
      </c>
      <c r="G1429" s="15">
        <v>614.98800000000006</v>
      </c>
      <c r="H1429" s="15">
        <v>6149.880000000001</v>
      </c>
      <c r="I1429" s="15">
        <v>1045.4796000000003</v>
      </c>
      <c r="J1429" s="1" t="b">
        <v>0</v>
      </c>
      <c r="K1429" s="9" t="s">
        <v>653</v>
      </c>
      <c r="L1429" s="1">
        <v>2022</v>
      </c>
      <c r="M1429" s="1">
        <v>11</v>
      </c>
      <c r="N1429" s="1" t="s">
        <v>28</v>
      </c>
      <c r="O1429" s="1">
        <v>3</v>
      </c>
      <c r="P1429" t="str">
        <f t="shared" si="23"/>
        <v>morning</v>
      </c>
    </row>
    <row r="1430" spans="1:16" ht="15.75" customHeight="1" x14ac:dyDescent="0.35">
      <c r="A1430" s="1">
        <v>2429</v>
      </c>
      <c r="B1430" s="6">
        <v>45249</v>
      </c>
      <c r="C1430" s="1">
        <v>205</v>
      </c>
      <c r="D1430" s="1">
        <v>304</v>
      </c>
      <c r="E1430" s="1">
        <v>101</v>
      </c>
      <c r="F1430" s="1">
        <v>4</v>
      </c>
      <c r="G1430" s="15">
        <v>600.20400000000006</v>
      </c>
      <c r="H1430" s="15">
        <v>2400.8160000000003</v>
      </c>
      <c r="I1430" s="15">
        <v>456.15504000000004</v>
      </c>
      <c r="J1430" s="1" t="b">
        <v>0</v>
      </c>
      <c r="K1430" s="9" t="s">
        <v>409</v>
      </c>
      <c r="L1430" s="1">
        <v>2023</v>
      </c>
      <c r="M1430" s="1">
        <v>11</v>
      </c>
      <c r="N1430" s="1" t="s">
        <v>20</v>
      </c>
      <c r="O1430" s="1">
        <v>17</v>
      </c>
      <c r="P1430" t="str">
        <f t="shared" si="23"/>
        <v>afternoon</v>
      </c>
    </row>
    <row r="1431" spans="1:16" ht="15.75" customHeight="1" x14ac:dyDescent="0.35">
      <c r="A1431" s="1">
        <v>1057</v>
      </c>
      <c r="B1431" s="6">
        <v>45571</v>
      </c>
      <c r="C1431" s="1">
        <v>201</v>
      </c>
      <c r="D1431" s="1">
        <v>303</v>
      </c>
      <c r="E1431" s="1">
        <v>105</v>
      </c>
      <c r="F1431" s="1">
        <v>2</v>
      </c>
      <c r="G1431" s="15">
        <v>497.99200000000008</v>
      </c>
      <c r="H1431" s="15">
        <v>995.98400000000015</v>
      </c>
      <c r="I1431" s="15">
        <v>248.99600000000004</v>
      </c>
      <c r="J1431" s="1" t="b">
        <v>0</v>
      </c>
      <c r="K1431" s="9" t="s">
        <v>77</v>
      </c>
      <c r="L1431" s="1">
        <v>2024</v>
      </c>
      <c r="M1431" s="1">
        <v>10</v>
      </c>
      <c r="N1431" s="1" t="s">
        <v>20</v>
      </c>
      <c r="O1431" s="1">
        <v>11</v>
      </c>
      <c r="P1431" t="str">
        <f t="shared" si="23"/>
        <v>morning</v>
      </c>
    </row>
    <row r="1432" spans="1:16" ht="15.75" customHeight="1" x14ac:dyDescent="0.35">
      <c r="A1432" s="1">
        <v>2431</v>
      </c>
      <c r="B1432" s="6">
        <v>44996</v>
      </c>
      <c r="C1432" s="1">
        <v>203</v>
      </c>
      <c r="D1432" s="1">
        <v>305</v>
      </c>
      <c r="E1432" s="1">
        <v>103</v>
      </c>
      <c r="F1432" s="1">
        <v>7</v>
      </c>
      <c r="G1432" s="15">
        <v>611.92999999999995</v>
      </c>
      <c r="H1432" s="15">
        <v>4283.5099999999993</v>
      </c>
      <c r="I1432" s="15">
        <v>1070.8774999999998</v>
      </c>
      <c r="J1432" s="1" t="b">
        <v>0</v>
      </c>
      <c r="K1432" s="9" t="s">
        <v>357</v>
      </c>
      <c r="L1432" s="1">
        <v>2023</v>
      </c>
      <c r="M1432" s="1">
        <v>3</v>
      </c>
      <c r="N1432" s="1" t="s">
        <v>22</v>
      </c>
      <c r="O1432" s="1">
        <v>17</v>
      </c>
      <c r="P1432" t="str">
        <f t="shared" si="23"/>
        <v>afternoon</v>
      </c>
    </row>
    <row r="1433" spans="1:16" ht="15.75" customHeight="1" x14ac:dyDescent="0.35">
      <c r="A1433" s="1">
        <v>2432</v>
      </c>
      <c r="B1433" s="6">
        <v>45268</v>
      </c>
      <c r="C1433" s="1">
        <v>205</v>
      </c>
      <c r="D1433" s="1">
        <v>305</v>
      </c>
      <c r="E1433" s="1">
        <v>101</v>
      </c>
      <c r="F1433" s="1">
        <v>9</v>
      </c>
      <c r="G1433" s="15">
        <v>605.726</v>
      </c>
      <c r="H1433" s="15">
        <v>5451.5339999999997</v>
      </c>
      <c r="I1433" s="15">
        <v>1635.4601999999998</v>
      </c>
      <c r="J1433" s="1" t="b">
        <v>0</v>
      </c>
      <c r="K1433" s="9" t="s">
        <v>919</v>
      </c>
      <c r="L1433" s="1">
        <v>2023</v>
      </c>
      <c r="M1433" s="1">
        <v>12</v>
      </c>
      <c r="N1433" s="1" t="s">
        <v>26</v>
      </c>
      <c r="O1433" s="1">
        <v>11</v>
      </c>
      <c r="P1433" t="str">
        <f t="shared" si="23"/>
        <v>morning</v>
      </c>
    </row>
    <row r="1434" spans="1:16" ht="15.75" customHeight="1" x14ac:dyDescent="0.35">
      <c r="A1434" s="1">
        <v>2433</v>
      </c>
      <c r="B1434" s="6">
        <v>44881</v>
      </c>
      <c r="C1434" s="1">
        <v>202</v>
      </c>
      <c r="D1434" s="1">
        <v>303</v>
      </c>
      <c r="E1434" s="1">
        <v>105</v>
      </c>
      <c r="F1434" s="1">
        <v>10</v>
      </c>
      <c r="G1434" s="15">
        <v>426.20600000000002</v>
      </c>
      <c r="H1434" s="15">
        <v>4262.0600000000004</v>
      </c>
      <c r="I1434" s="15">
        <v>639.30900000000008</v>
      </c>
      <c r="J1434" s="1" t="b">
        <v>0</v>
      </c>
      <c r="K1434" s="9" t="s">
        <v>920</v>
      </c>
      <c r="L1434" s="1">
        <v>2022</v>
      </c>
      <c r="M1434" s="1">
        <v>11</v>
      </c>
      <c r="N1434" s="1" t="s">
        <v>18</v>
      </c>
      <c r="O1434" s="1">
        <v>6</v>
      </c>
      <c r="P1434" t="str">
        <f t="shared" si="23"/>
        <v>morning</v>
      </c>
    </row>
    <row r="1435" spans="1:16" ht="15.75" customHeight="1" x14ac:dyDescent="0.35">
      <c r="A1435" s="1">
        <v>2434</v>
      </c>
      <c r="B1435" s="6">
        <v>45411</v>
      </c>
      <c r="C1435" s="1">
        <v>203</v>
      </c>
      <c r="D1435" s="1">
        <v>301</v>
      </c>
      <c r="E1435" s="1">
        <v>101</v>
      </c>
      <c r="F1435" s="1">
        <v>2</v>
      </c>
      <c r="G1435" s="15">
        <v>492.60200000000003</v>
      </c>
      <c r="H1435" s="15">
        <v>985.20400000000006</v>
      </c>
      <c r="I1435" s="15">
        <v>167.48468000000003</v>
      </c>
      <c r="J1435" s="1" t="b">
        <v>0</v>
      </c>
      <c r="K1435" s="9" t="s">
        <v>921</v>
      </c>
      <c r="L1435" s="1">
        <v>2024</v>
      </c>
      <c r="M1435" s="1">
        <v>4</v>
      </c>
      <c r="N1435" s="1" t="s">
        <v>28</v>
      </c>
      <c r="O1435" s="1">
        <v>10</v>
      </c>
      <c r="P1435" t="str">
        <f t="shared" si="23"/>
        <v>morning</v>
      </c>
    </row>
    <row r="1436" spans="1:16" ht="15.75" customHeight="1" x14ac:dyDescent="0.35">
      <c r="A1436" s="1">
        <v>2435</v>
      </c>
      <c r="B1436" s="6">
        <v>45129</v>
      </c>
      <c r="C1436" s="1">
        <v>205</v>
      </c>
      <c r="D1436" s="1">
        <v>305</v>
      </c>
      <c r="E1436" s="1">
        <v>104</v>
      </c>
      <c r="F1436" s="1">
        <v>8</v>
      </c>
      <c r="G1436" s="15">
        <v>335.43400000000003</v>
      </c>
      <c r="H1436" s="15">
        <v>2683.4720000000002</v>
      </c>
      <c r="I1436" s="15">
        <v>509.85968000000003</v>
      </c>
      <c r="J1436" s="1" t="b">
        <v>0</v>
      </c>
      <c r="K1436" s="9" t="s">
        <v>334</v>
      </c>
      <c r="L1436" s="1">
        <v>2023</v>
      </c>
      <c r="M1436" s="1">
        <v>7</v>
      </c>
      <c r="N1436" s="1" t="s">
        <v>22</v>
      </c>
      <c r="O1436" s="1">
        <v>20</v>
      </c>
      <c r="P1436" t="str">
        <f t="shared" si="23"/>
        <v>evening</v>
      </c>
    </row>
    <row r="1437" spans="1:16" ht="15.75" customHeight="1" x14ac:dyDescent="0.35">
      <c r="A1437" s="1">
        <v>2436</v>
      </c>
      <c r="B1437" s="6">
        <v>45313</v>
      </c>
      <c r="C1437" s="1">
        <v>202</v>
      </c>
      <c r="D1437" s="1">
        <v>301</v>
      </c>
      <c r="E1437" s="1">
        <v>104</v>
      </c>
      <c r="F1437" s="1">
        <v>4</v>
      </c>
      <c r="G1437" s="15">
        <v>262.48200000000003</v>
      </c>
      <c r="H1437" s="15">
        <v>1049.9280000000001</v>
      </c>
      <c r="I1437" s="15">
        <v>220.48488</v>
      </c>
      <c r="J1437" s="1" t="b">
        <v>0</v>
      </c>
      <c r="K1437" s="9" t="s">
        <v>922</v>
      </c>
      <c r="L1437" s="1">
        <v>2024</v>
      </c>
      <c r="M1437" s="1">
        <v>1</v>
      </c>
      <c r="N1437" s="1" t="s">
        <v>28</v>
      </c>
      <c r="O1437" s="1">
        <v>19</v>
      </c>
      <c r="P1437" t="str">
        <f t="shared" si="23"/>
        <v>evening</v>
      </c>
    </row>
    <row r="1438" spans="1:16" ht="15.75" customHeight="1" x14ac:dyDescent="0.35">
      <c r="A1438" s="1">
        <v>2437</v>
      </c>
      <c r="B1438" s="6">
        <v>45551</v>
      </c>
      <c r="C1438" s="1">
        <v>203</v>
      </c>
      <c r="D1438" s="1">
        <v>304</v>
      </c>
      <c r="E1438" s="1">
        <v>102</v>
      </c>
      <c r="F1438" s="1">
        <v>10</v>
      </c>
      <c r="G1438" s="15">
        <v>189.04600000000002</v>
      </c>
      <c r="H1438" s="15">
        <v>1890.4600000000003</v>
      </c>
      <c r="I1438" s="15">
        <v>472.61500000000007</v>
      </c>
      <c r="J1438" s="1" t="b">
        <v>0</v>
      </c>
      <c r="K1438" s="9" t="s">
        <v>538</v>
      </c>
      <c r="L1438" s="1">
        <v>2024</v>
      </c>
      <c r="M1438" s="1">
        <v>9</v>
      </c>
      <c r="N1438" s="1" t="s">
        <v>28</v>
      </c>
      <c r="O1438" s="1">
        <v>17</v>
      </c>
      <c r="P1438" t="str">
        <f t="shared" si="23"/>
        <v>afternoon</v>
      </c>
    </row>
    <row r="1439" spans="1:16" ht="15.75" customHeight="1" x14ac:dyDescent="0.35">
      <c r="A1439" s="1">
        <v>2438</v>
      </c>
      <c r="B1439" s="6">
        <v>45056</v>
      </c>
      <c r="C1439" s="1">
        <v>201</v>
      </c>
      <c r="D1439" s="1">
        <v>304</v>
      </c>
      <c r="E1439" s="1">
        <v>102</v>
      </c>
      <c r="F1439" s="1">
        <v>3</v>
      </c>
      <c r="G1439" s="15">
        <v>586.38800000000015</v>
      </c>
      <c r="H1439" s="15">
        <v>1759.1640000000004</v>
      </c>
      <c r="I1439" s="15">
        <v>527.74920000000009</v>
      </c>
      <c r="J1439" s="1" t="b">
        <v>0</v>
      </c>
      <c r="K1439" s="9" t="s">
        <v>160</v>
      </c>
      <c r="L1439" s="1">
        <v>2023</v>
      </c>
      <c r="M1439" s="1">
        <v>5</v>
      </c>
      <c r="N1439" s="1" t="s">
        <v>18</v>
      </c>
      <c r="O1439" s="1">
        <v>13</v>
      </c>
      <c r="P1439" t="str">
        <f t="shared" si="23"/>
        <v>afternoon</v>
      </c>
    </row>
    <row r="1440" spans="1:16" ht="15.75" customHeight="1" x14ac:dyDescent="0.35">
      <c r="A1440" s="1">
        <v>2366</v>
      </c>
      <c r="B1440" s="6">
        <v>45589</v>
      </c>
      <c r="C1440" s="1">
        <v>203</v>
      </c>
      <c r="D1440" s="1">
        <v>302</v>
      </c>
      <c r="E1440" s="1">
        <v>103</v>
      </c>
      <c r="F1440" s="1">
        <v>7</v>
      </c>
      <c r="G1440" s="15">
        <v>116.73200000000001</v>
      </c>
      <c r="H1440" s="15">
        <v>817.12400000000014</v>
      </c>
      <c r="I1440" s="15">
        <v>245.13720000000004</v>
      </c>
      <c r="J1440" s="1" t="b">
        <v>1</v>
      </c>
      <c r="K1440" s="9" t="s">
        <v>890</v>
      </c>
      <c r="L1440" s="1">
        <v>2024</v>
      </c>
      <c r="M1440" s="1">
        <v>10</v>
      </c>
      <c r="N1440" s="1" t="s">
        <v>16</v>
      </c>
      <c r="O1440" s="1">
        <v>21</v>
      </c>
      <c r="P1440" t="str">
        <f t="shared" si="23"/>
        <v>night</v>
      </c>
    </row>
    <row r="1441" spans="1:16" ht="15.75" customHeight="1" x14ac:dyDescent="0.35">
      <c r="A1441" s="1">
        <v>2440</v>
      </c>
      <c r="B1441" s="6">
        <v>45135</v>
      </c>
      <c r="C1441" s="1">
        <v>203</v>
      </c>
      <c r="D1441" s="1">
        <v>305</v>
      </c>
      <c r="E1441" s="1">
        <v>103</v>
      </c>
      <c r="F1441" s="1">
        <v>7</v>
      </c>
      <c r="G1441" s="15">
        <v>654.80799999999999</v>
      </c>
      <c r="H1441" s="15">
        <v>4583.6559999999999</v>
      </c>
      <c r="I1441" s="15">
        <v>779.22152000000006</v>
      </c>
      <c r="J1441" s="1" t="b">
        <v>1</v>
      </c>
      <c r="K1441" s="9" t="s">
        <v>924</v>
      </c>
      <c r="L1441" s="1">
        <v>2023</v>
      </c>
      <c r="M1441" s="1">
        <v>7</v>
      </c>
      <c r="N1441" s="1" t="s">
        <v>26</v>
      </c>
      <c r="O1441" s="1">
        <v>4</v>
      </c>
      <c r="P1441" t="str">
        <f t="shared" si="23"/>
        <v>morning</v>
      </c>
    </row>
    <row r="1442" spans="1:16" ht="15.75" customHeight="1" x14ac:dyDescent="0.35">
      <c r="A1442" s="1">
        <v>2441</v>
      </c>
      <c r="B1442" s="6">
        <v>45468</v>
      </c>
      <c r="C1442" s="1">
        <v>205</v>
      </c>
      <c r="D1442" s="1">
        <v>301</v>
      </c>
      <c r="E1442" s="1">
        <v>102</v>
      </c>
      <c r="F1442" s="1">
        <v>7</v>
      </c>
      <c r="G1442" s="15">
        <v>108.59200000000001</v>
      </c>
      <c r="H1442" s="15">
        <v>760.14400000000012</v>
      </c>
      <c r="I1442" s="15">
        <v>144.42736000000002</v>
      </c>
      <c r="J1442" s="1" t="b">
        <v>1</v>
      </c>
      <c r="K1442" s="9" t="s">
        <v>762</v>
      </c>
      <c r="L1442" s="1">
        <v>2024</v>
      </c>
      <c r="M1442" s="1">
        <v>6</v>
      </c>
      <c r="N1442" s="1" t="s">
        <v>31</v>
      </c>
      <c r="O1442" s="1">
        <v>3</v>
      </c>
      <c r="P1442" t="str">
        <f t="shared" si="23"/>
        <v>morning</v>
      </c>
    </row>
    <row r="1443" spans="1:16" ht="15.75" customHeight="1" x14ac:dyDescent="0.35">
      <c r="A1443" s="1">
        <v>2442</v>
      </c>
      <c r="B1443" s="6">
        <v>44950</v>
      </c>
      <c r="C1443" s="1">
        <v>203</v>
      </c>
      <c r="D1443" s="1">
        <v>305</v>
      </c>
      <c r="E1443" s="1">
        <v>103</v>
      </c>
      <c r="F1443" s="1">
        <v>3</v>
      </c>
      <c r="G1443" s="15">
        <v>459.14</v>
      </c>
      <c r="H1443" s="15">
        <v>1377.42</v>
      </c>
      <c r="I1443" s="15">
        <v>289.25819999999999</v>
      </c>
      <c r="J1443" s="1" t="b">
        <v>0</v>
      </c>
      <c r="K1443" s="9" t="s">
        <v>466</v>
      </c>
      <c r="L1443" s="1">
        <v>2023</v>
      </c>
      <c r="M1443" s="1">
        <v>1</v>
      </c>
      <c r="N1443" s="1" t="s">
        <v>31</v>
      </c>
      <c r="O1443" s="1">
        <v>18</v>
      </c>
      <c r="P1443" t="str">
        <f t="shared" si="23"/>
        <v>evening</v>
      </c>
    </row>
    <row r="1444" spans="1:16" ht="15.75" customHeight="1" x14ac:dyDescent="0.35">
      <c r="A1444" s="1">
        <v>2443</v>
      </c>
      <c r="B1444" s="6">
        <v>45375</v>
      </c>
      <c r="C1444" s="1">
        <v>202</v>
      </c>
      <c r="D1444" s="1">
        <v>302</v>
      </c>
      <c r="E1444" s="1">
        <v>104</v>
      </c>
      <c r="F1444" s="1">
        <v>3</v>
      </c>
      <c r="G1444" s="15">
        <v>270.99600000000004</v>
      </c>
      <c r="H1444" s="15">
        <v>812.98800000000006</v>
      </c>
      <c r="I1444" s="15">
        <v>203.24700000000001</v>
      </c>
      <c r="J1444" s="1" t="b">
        <v>1</v>
      </c>
      <c r="K1444" s="9" t="s">
        <v>819</v>
      </c>
      <c r="L1444" s="1">
        <v>2024</v>
      </c>
      <c r="M1444" s="1">
        <v>3</v>
      </c>
      <c r="N1444" s="1" t="s">
        <v>20</v>
      </c>
      <c r="O1444" s="1">
        <v>14</v>
      </c>
      <c r="P1444" t="str">
        <f t="shared" si="23"/>
        <v>afternoon</v>
      </c>
    </row>
    <row r="1445" spans="1:16" ht="15.75" customHeight="1" x14ac:dyDescent="0.35">
      <c r="A1445" s="1">
        <v>2444</v>
      </c>
      <c r="B1445" s="6">
        <v>45173</v>
      </c>
      <c r="C1445" s="1">
        <v>204</v>
      </c>
      <c r="D1445" s="1">
        <v>304</v>
      </c>
      <c r="E1445" s="1">
        <v>101</v>
      </c>
      <c r="F1445" s="1">
        <v>10</v>
      </c>
      <c r="G1445" s="15">
        <v>398.57400000000001</v>
      </c>
      <c r="H1445" s="15">
        <v>3985.7400000000002</v>
      </c>
      <c r="I1445" s="15">
        <v>1195.722</v>
      </c>
      <c r="J1445" s="1" t="b">
        <v>1</v>
      </c>
      <c r="K1445" s="9" t="s">
        <v>346</v>
      </c>
      <c r="L1445" s="1">
        <v>2023</v>
      </c>
      <c r="M1445" s="1">
        <v>9</v>
      </c>
      <c r="N1445" s="1" t="s">
        <v>28</v>
      </c>
      <c r="O1445" s="1">
        <v>4</v>
      </c>
      <c r="P1445" t="str">
        <f t="shared" si="23"/>
        <v>morning</v>
      </c>
    </row>
    <row r="1446" spans="1:16" ht="15.75" customHeight="1" x14ac:dyDescent="0.35">
      <c r="A1446" s="1">
        <v>2445</v>
      </c>
      <c r="B1446" s="6">
        <v>45220</v>
      </c>
      <c r="C1446" s="1">
        <v>201</v>
      </c>
      <c r="D1446" s="1">
        <v>304</v>
      </c>
      <c r="E1446" s="1">
        <v>103</v>
      </c>
      <c r="F1446" s="1">
        <v>10</v>
      </c>
      <c r="G1446" s="15">
        <v>517.66000000000008</v>
      </c>
      <c r="H1446" s="15">
        <v>5176.6000000000004</v>
      </c>
      <c r="I1446" s="15">
        <v>776.49</v>
      </c>
      <c r="J1446" s="1" t="b">
        <v>1</v>
      </c>
      <c r="K1446" s="9" t="s">
        <v>377</v>
      </c>
      <c r="L1446" s="1">
        <v>2023</v>
      </c>
      <c r="M1446" s="1">
        <v>10</v>
      </c>
      <c r="N1446" s="1" t="s">
        <v>22</v>
      </c>
      <c r="O1446" s="1">
        <v>8</v>
      </c>
      <c r="P1446" t="str">
        <f t="shared" si="23"/>
        <v>morning</v>
      </c>
    </row>
    <row r="1447" spans="1:16" ht="15.75" customHeight="1" x14ac:dyDescent="0.35">
      <c r="A1447" s="1">
        <v>2446</v>
      </c>
      <c r="B1447" s="6">
        <v>45346</v>
      </c>
      <c r="C1447" s="1">
        <v>203</v>
      </c>
      <c r="D1447" s="1">
        <v>302</v>
      </c>
      <c r="E1447" s="1">
        <v>101</v>
      </c>
      <c r="F1447" s="1">
        <v>5</v>
      </c>
      <c r="G1447" s="15">
        <v>173.91</v>
      </c>
      <c r="H1447" s="15">
        <v>869.55</v>
      </c>
      <c r="I1447" s="15">
        <v>147.8235</v>
      </c>
      <c r="J1447" s="1" t="b">
        <v>0</v>
      </c>
      <c r="K1447" s="9" t="s">
        <v>885</v>
      </c>
      <c r="L1447" s="1">
        <v>2024</v>
      </c>
      <c r="M1447" s="1">
        <v>2</v>
      </c>
      <c r="N1447" s="1" t="s">
        <v>22</v>
      </c>
      <c r="O1447" s="1">
        <v>6</v>
      </c>
      <c r="P1447" t="str">
        <f t="shared" si="23"/>
        <v>morning</v>
      </c>
    </row>
    <row r="1448" spans="1:16" ht="15.75" customHeight="1" x14ac:dyDescent="0.35">
      <c r="A1448" s="1">
        <v>2447</v>
      </c>
      <c r="B1448" s="6">
        <v>44881</v>
      </c>
      <c r="C1448" s="1">
        <v>205</v>
      </c>
      <c r="D1448" s="1">
        <v>305</v>
      </c>
      <c r="E1448" s="1">
        <v>104</v>
      </c>
      <c r="F1448" s="1">
        <v>8</v>
      </c>
      <c r="G1448" s="15">
        <v>133.49600000000001</v>
      </c>
      <c r="H1448" s="15">
        <v>1067.9680000000001</v>
      </c>
      <c r="I1448" s="15">
        <v>202.91392000000002</v>
      </c>
      <c r="J1448" s="1" t="b">
        <v>1</v>
      </c>
      <c r="K1448" s="9" t="s">
        <v>925</v>
      </c>
      <c r="L1448" s="1">
        <v>2022</v>
      </c>
      <c r="M1448" s="1">
        <v>11</v>
      </c>
      <c r="N1448" s="1" t="s">
        <v>18</v>
      </c>
      <c r="O1448" s="1">
        <v>21</v>
      </c>
      <c r="P1448" t="str">
        <f t="shared" si="23"/>
        <v>night</v>
      </c>
    </row>
    <row r="1449" spans="1:16" ht="15.75" customHeight="1" x14ac:dyDescent="0.35">
      <c r="A1449" s="1">
        <v>2448</v>
      </c>
      <c r="B1449" s="6">
        <v>44953</v>
      </c>
      <c r="C1449" s="1">
        <v>203</v>
      </c>
      <c r="D1449" s="1">
        <v>303</v>
      </c>
      <c r="E1449" s="1">
        <v>103</v>
      </c>
      <c r="F1449" s="1">
        <v>4</v>
      </c>
      <c r="G1449" s="15">
        <v>485.738</v>
      </c>
      <c r="H1449" s="15">
        <v>1942.952</v>
      </c>
      <c r="I1449" s="15">
        <v>408.01991999999996</v>
      </c>
      <c r="J1449" s="1" t="b">
        <v>0</v>
      </c>
      <c r="K1449" s="9" t="s">
        <v>926</v>
      </c>
      <c r="L1449" s="1">
        <v>2023</v>
      </c>
      <c r="M1449" s="1">
        <v>1</v>
      </c>
      <c r="N1449" s="1" t="s">
        <v>26</v>
      </c>
      <c r="O1449" s="1">
        <v>3</v>
      </c>
      <c r="P1449" t="str">
        <f t="shared" si="23"/>
        <v>morning</v>
      </c>
    </row>
    <row r="1450" spans="1:16" ht="15.75" customHeight="1" x14ac:dyDescent="0.35">
      <c r="A1450" s="1">
        <v>2449</v>
      </c>
      <c r="B1450" s="6">
        <v>44923</v>
      </c>
      <c r="C1450" s="1">
        <v>205</v>
      </c>
      <c r="D1450" s="1">
        <v>301</v>
      </c>
      <c r="E1450" s="1">
        <v>104</v>
      </c>
      <c r="F1450" s="1">
        <v>5</v>
      </c>
      <c r="G1450" s="15">
        <v>50.556000000000004</v>
      </c>
      <c r="H1450" s="15">
        <v>252.78000000000003</v>
      </c>
      <c r="I1450" s="15">
        <v>63.195000000000007</v>
      </c>
      <c r="J1450" s="1" t="b">
        <v>0</v>
      </c>
      <c r="K1450" s="9" t="s">
        <v>591</v>
      </c>
      <c r="L1450" s="1">
        <v>2022</v>
      </c>
      <c r="M1450" s="1">
        <v>12</v>
      </c>
      <c r="N1450" s="1" t="s">
        <v>18</v>
      </c>
      <c r="O1450" s="1">
        <v>7</v>
      </c>
      <c r="P1450" t="str">
        <f t="shared" si="23"/>
        <v>morning</v>
      </c>
    </row>
    <row r="1451" spans="1:16" ht="15.75" customHeight="1" x14ac:dyDescent="0.35">
      <c r="A1451" s="1">
        <v>2450</v>
      </c>
      <c r="B1451" s="6">
        <v>44926</v>
      </c>
      <c r="C1451" s="1">
        <v>204</v>
      </c>
      <c r="D1451" s="1">
        <v>305</v>
      </c>
      <c r="E1451" s="1">
        <v>101</v>
      </c>
      <c r="F1451" s="1">
        <v>2</v>
      </c>
      <c r="G1451" s="15">
        <v>350.85599999999999</v>
      </c>
      <c r="H1451" s="15">
        <v>701.71199999999999</v>
      </c>
      <c r="I1451" s="15">
        <v>210.5136</v>
      </c>
      <c r="J1451" s="1" t="b">
        <v>0</v>
      </c>
      <c r="K1451" s="9" t="s">
        <v>522</v>
      </c>
      <c r="L1451" s="1">
        <v>2022</v>
      </c>
      <c r="M1451" s="1">
        <v>12</v>
      </c>
      <c r="N1451" s="1" t="s">
        <v>22</v>
      </c>
      <c r="O1451" s="1">
        <v>9</v>
      </c>
      <c r="P1451" t="str">
        <f t="shared" si="23"/>
        <v>morning</v>
      </c>
    </row>
    <row r="1452" spans="1:16" ht="15.75" customHeight="1" x14ac:dyDescent="0.35">
      <c r="A1452" s="1">
        <v>2451</v>
      </c>
      <c r="B1452" s="6">
        <v>45391</v>
      </c>
      <c r="C1452" s="1">
        <v>204</v>
      </c>
      <c r="D1452" s="1">
        <v>305</v>
      </c>
      <c r="E1452" s="1">
        <v>104</v>
      </c>
      <c r="F1452" s="1">
        <v>2</v>
      </c>
      <c r="G1452" s="15">
        <v>259.75400000000002</v>
      </c>
      <c r="H1452" s="15">
        <v>519.50800000000004</v>
      </c>
      <c r="I1452" s="15">
        <v>77.926200000000009</v>
      </c>
      <c r="J1452" s="1" t="b">
        <v>1</v>
      </c>
      <c r="K1452" s="9" t="s">
        <v>815</v>
      </c>
      <c r="L1452" s="1">
        <v>2024</v>
      </c>
      <c r="M1452" s="1">
        <v>4</v>
      </c>
      <c r="N1452" s="1" t="s">
        <v>31</v>
      </c>
      <c r="O1452" s="1">
        <v>11</v>
      </c>
      <c r="P1452" t="str">
        <f t="shared" si="23"/>
        <v>morning</v>
      </c>
    </row>
    <row r="1453" spans="1:16" ht="15.75" customHeight="1" x14ac:dyDescent="0.35">
      <c r="A1453" s="1">
        <v>2452</v>
      </c>
      <c r="B1453" s="6">
        <v>45328</v>
      </c>
      <c r="C1453" s="1">
        <v>202</v>
      </c>
      <c r="D1453" s="1">
        <v>305</v>
      </c>
      <c r="E1453" s="1">
        <v>104</v>
      </c>
      <c r="F1453" s="1">
        <v>6</v>
      </c>
      <c r="G1453" s="15">
        <v>147.31200000000001</v>
      </c>
      <c r="H1453" s="15">
        <v>883.87200000000007</v>
      </c>
      <c r="I1453" s="15">
        <v>150.25824000000003</v>
      </c>
      <c r="J1453" s="1" t="b">
        <v>0</v>
      </c>
      <c r="K1453" s="9" t="s">
        <v>927</v>
      </c>
      <c r="L1453" s="1">
        <v>2024</v>
      </c>
      <c r="M1453" s="1">
        <v>2</v>
      </c>
      <c r="N1453" s="1" t="s">
        <v>31</v>
      </c>
      <c r="O1453" s="1">
        <v>23</v>
      </c>
      <c r="P1453" t="str">
        <f t="shared" si="23"/>
        <v>night</v>
      </c>
    </row>
    <row r="1454" spans="1:16" ht="15.75" customHeight="1" x14ac:dyDescent="0.35">
      <c r="A1454" s="1">
        <v>2453</v>
      </c>
      <c r="B1454" s="6">
        <v>45246</v>
      </c>
      <c r="C1454" s="1">
        <v>201</v>
      </c>
      <c r="D1454" s="1">
        <v>302</v>
      </c>
      <c r="E1454" s="1">
        <v>104</v>
      </c>
      <c r="F1454" s="1">
        <v>5</v>
      </c>
      <c r="G1454" s="15">
        <v>639.1880000000001</v>
      </c>
      <c r="H1454" s="15">
        <v>3195.9400000000005</v>
      </c>
      <c r="I1454" s="15">
        <v>607.22860000000014</v>
      </c>
      <c r="J1454" s="1" t="b">
        <v>1</v>
      </c>
      <c r="K1454" s="9" t="s">
        <v>618</v>
      </c>
      <c r="L1454" s="1">
        <v>2023</v>
      </c>
      <c r="M1454" s="1">
        <v>11</v>
      </c>
      <c r="N1454" s="1" t="s">
        <v>16</v>
      </c>
      <c r="O1454" s="1">
        <v>22</v>
      </c>
      <c r="P1454" t="str">
        <f t="shared" si="23"/>
        <v>night</v>
      </c>
    </row>
    <row r="1455" spans="1:16" ht="15.75" customHeight="1" x14ac:dyDescent="0.35">
      <c r="A1455" s="1">
        <v>2454</v>
      </c>
      <c r="B1455" s="6">
        <v>45077</v>
      </c>
      <c r="C1455" s="1">
        <v>202</v>
      </c>
      <c r="D1455" s="1">
        <v>302</v>
      </c>
      <c r="E1455" s="1">
        <v>105</v>
      </c>
      <c r="F1455" s="1">
        <v>2</v>
      </c>
      <c r="G1455" s="15">
        <v>435.82000000000005</v>
      </c>
      <c r="H1455" s="15">
        <v>871.6400000000001</v>
      </c>
      <c r="I1455" s="15">
        <v>183.04440000000002</v>
      </c>
      <c r="J1455" s="1" t="b">
        <v>1</v>
      </c>
      <c r="K1455" s="9" t="s">
        <v>922</v>
      </c>
      <c r="L1455" s="1">
        <v>2023</v>
      </c>
      <c r="M1455" s="1">
        <v>5</v>
      </c>
      <c r="N1455" s="1" t="s">
        <v>18</v>
      </c>
      <c r="O1455" s="1">
        <v>19</v>
      </c>
      <c r="P1455" t="str">
        <f t="shared" si="23"/>
        <v>evening</v>
      </c>
    </row>
    <row r="1456" spans="1:16" ht="15.75" customHeight="1" x14ac:dyDescent="0.35">
      <c r="A1456" s="1">
        <v>2455</v>
      </c>
      <c r="B1456" s="6">
        <v>45484</v>
      </c>
      <c r="C1456" s="1">
        <v>203</v>
      </c>
      <c r="D1456" s="1">
        <v>305</v>
      </c>
      <c r="E1456" s="1">
        <v>103</v>
      </c>
      <c r="F1456" s="1">
        <v>7</v>
      </c>
      <c r="G1456" s="15">
        <v>620.79600000000005</v>
      </c>
      <c r="H1456" s="15">
        <v>4345.5720000000001</v>
      </c>
      <c r="I1456" s="15">
        <v>1086.393</v>
      </c>
      <c r="J1456" s="1" t="b">
        <v>0</v>
      </c>
      <c r="K1456" s="9" t="s">
        <v>729</v>
      </c>
      <c r="L1456" s="1">
        <v>2024</v>
      </c>
      <c r="M1456" s="1">
        <v>7</v>
      </c>
      <c r="N1456" s="1" t="s">
        <v>16</v>
      </c>
      <c r="O1456" s="1">
        <v>17</v>
      </c>
      <c r="P1456" t="str">
        <f t="shared" si="23"/>
        <v>afternoon</v>
      </c>
    </row>
    <row r="1457" spans="1:16" ht="15.75" customHeight="1" x14ac:dyDescent="0.35">
      <c r="A1457" s="1">
        <v>1515</v>
      </c>
      <c r="B1457" s="6">
        <v>45581</v>
      </c>
      <c r="C1457" s="1">
        <v>203</v>
      </c>
      <c r="D1457" s="1">
        <v>303</v>
      </c>
      <c r="E1457" s="1">
        <v>102</v>
      </c>
      <c r="F1457" s="1">
        <v>3</v>
      </c>
      <c r="G1457" s="15">
        <v>486.11200000000008</v>
      </c>
      <c r="H1457" s="15">
        <v>1458.3360000000002</v>
      </c>
      <c r="I1457" s="15">
        <v>218.75040000000004</v>
      </c>
      <c r="J1457" s="1" t="b">
        <v>0</v>
      </c>
      <c r="K1457" s="9" t="s">
        <v>374</v>
      </c>
      <c r="L1457" s="1">
        <v>2024</v>
      </c>
      <c r="M1457" s="1">
        <v>10</v>
      </c>
      <c r="N1457" s="1" t="s">
        <v>18</v>
      </c>
      <c r="O1457" s="1">
        <v>12</v>
      </c>
      <c r="P1457" t="str">
        <f t="shared" si="23"/>
        <v>afternoon</v>
      </c>
    </row>
    <row r="1458" spans="1:16" ht="15.75" customHeight="1" x14ac:dyDescent="0.35">
      <c r="A1458" s="1">
        <v>2457</v>
      </c>
      <c r="B1458" s="6">
        <v>45429</v>
      </c>
      <c r="C1458" s="1">
        <v>205</v>
      </c>
      <c r="D1458" s="1">
        <v>303</v>
      </c>
      <c r="E1458" s="1">
        <v>103</v>
      </c>
      <c r="F1458" s="1">
        <v>5</v>
      </c>
      <c r="G1458" s="15">
        <v>487.91600000000005</v>
      </c>
      <c r="H1458" s="15">
        <v>2439.5800000000004</v>
      </c>
      <c r="I1458" s="15">
        <v>365.93700000000007</v>
      </c>
      <c r="J1458" s="1" t="b">
        <v>0</v>
      </c>
      <c r="K1458" s="9" t="s">
        <v>791</v>
      </c>
      <c r="L1458" s="1">
        <v>2024</v>
      </c>
      <c r="M1458" s="1">
        <v>5</v>
      </c>
      <c r="N1458" s="1" t="s">
        <v>26</v>
      </c>
      <c r="O1458" s="1">
        <v>4</v>
      </c>
      <c r="P1458" t="str">
        <f t="shared" si="23"/>
        <v>morning</v>
      </c>
    </row>
    <row r="1459" spans="1:16" ht="15.75" customHeight="1" x14ac:dyDescent="0.35">
      <c r="A1459" s="1">
        <v>2458</v>
      </c>
      <c r="B1459" s="6">
        <v>45371</v>
      </c>
      <c r="C1459" s="1">
        <v>201</v>
      </c>
      <c r="D1459" s="1">
        <v>302</v>
      </c>
      <c r="E1459" s="1">
        <v>104</v>
      </c>
      <c r="F1459" s="1">
        <v>10</v>
      </c>
      <c r="G1459" s="15">
        <v>136.554</v>
      </c>
      <c r="H1459" s="15">
        <v>1365.54</v>
      </c>
      <c r="I1459" s="15">
        <v>232.14180000000002</v>
      </c>
      <c r="J1459" s="1" t="b">
        <v>0</v>
      </c>
      <c r="K1459" s="9" t="s">
        <v>554</v>
      </c>
      <c r="L1459" s="1">
        <v>2024</v>
      </c>
      <c r="M1459" s="1">
        <v>3</v>
      </c>
      <c r="N1459" s="1" t="s">
        <v>18</v>
      </c>
      <c r="O1459" s="1">
        <v>15</v>
      </c>
      <c r="P1459" t="str">
        <f t="shared" si="23"/>
        <v>afternoon</v>
      </c>
    </row>
    <row r="1460" spans="1:16" ht="15.75" customHeight="1" x14ac:dyDescent="0.35">
      <c r="A1460" s="1">
        <v>2459</v>
      </c>
      <c r="B1460" s="6">
        <v>45483</v>
      </c>
      <c r="C1460" s="1">
        <v>205</v>
      </c>
      <c r="D1460" s="1">
        <v>303</v>
      </c>
      <c r="E1460" s="1">
        <v>104</v>
      </c>
      <c r="F1460" s="1">
        <v>9</v>
      </c>
      <c r="G1460" s="15">
        <v>259.00600000000003</v>
      </c>
      <c r="H1460" s="15">
        <v>2331.0540000000001</v>
      </c>
      <c r="I1460" s="15">
        <v>442.90026</v>
      </c>
      <c r="J1460" s="1" t="b">
        <v>0</v>
      </c>
      <c r="K1460" s="9" t="s">
        <v>678</v>
      </c>
      <c r="L1460" s="1">
        <v>2024</v>
      </c>
      <c r="M1460" s="1">
        <v>7</v>
      </c>
      <c r="N1460" s="1" t="s">
        <v>18</v>
      </c>
      <c r="O1460" s="1">
        <v>5</v>
      </c>
      <c r="P1460" t="str">
        <f t="shared" si="23"/>
        <v>morning</v>
      </c>
    </row>
    <row r="1461" spans="1:16" ht="15.75" customHeight="1" x14ac:dyDescent="0.35">
      <c r="A1461" s="1">
        <v>2460</v>
      </c>
      <c r="B1461" s="6">
        <v>45512</v>
      </c>
      <c r="C1461" s="1">
        <v>202</v>
      </c>
      <c r="D1461" s="1">
        <v>305</v>
      </c>
      <c r="E1461" s="1">
        <v>103</v>
      </c>
      <c r="F1461" s="1">
        <v>2</v>
      </c>
      <c r="G1461" s="15">
        <v>442.99200000000008</v>
      </c>
      <c r="H1461" s="15">
        <v>885.98400000000015</v>
      </c>
      <c r="I1461" s="15">
        <v>186.05664000000002</v>
      </c>
      <c r="J1461" s="1" t="b">
        <v>0</v>
      </c>
      <c r="K1461" s="9" t="s">
        <v>260</v>
      </c>
      <c r="L1461" s="1">
        <v>2024</v>
      </c>
      <c r="M1461" s="1">
        <v>8</v>
      </c>
      <c r="N1461" s="1" t="s">
        <v>16</v>
      </c>
      <c r="O1461" s="1">
        <v>10</v>
      </c>
      <c r="P1461" t="str">
        <f t="shared" si="23"/>
        <v>morning</v>
      </c>
    </row>
    <row r="1462" spans="1:16" ht="15.75" customHeight="1" x14ac:dyDescent="0.35">
      <c r="A1462" s="1">
        <v>2461</v>
      </c>
      <c r="B1462" s="6">
        <v>45070</v>
      </c>
      <c r="C1462" s="1">
        <v>205</v>
      </c>
      <c r="D1462" s="1">
        <v>304</v>
      </c>
      <c r="E1462" s="1">
        <v>102</v>
      </c>
      <c r="F1462" s="1">
        <v>7</v>
      </c>
      <c r="G1462" s="15">
        <v>426.47</v>
      </c>
      <c r="H1462" s="15">
        <v>2985.29</v>
      </c>
      <c r="I1462" s="15">
        <v>746.32249999999999</v>
      </c>
      <c r="J1462" s="1" t="b">
        <v>0</v>
      </c>
      <c r="K1462" s="9" t="s">
        <v>928</v>
      </c>
      <c r="L1462" s="1">
        <v>2023</v>
      </c>
      <c r="M1462" s="1">
        <v>5</v>
      </c>
      <c r="N1462" s="1" t="s">
        <v>18</v>
      </c>
      <c r="O1462" s="1">
        <v>14</v>
      </c>
      <c r="P1462" t="str">
        <f t="shared" si="23"/>
        <v>afternoon</v>
      </c>
    </row>
    <row r="1463" spans="1:16" ht="15.75" customHeight="1" x14ac:dyDescent="0.35">
      <c r="A1463" s="1">
        <v>2462</v>
      </c>
      <c r="B1463" s="6">
        <v>44904</v>
      </c>
      <c r="C1463" s="1">
        <v>203</v>
      </c>
      <c r="D1463" s="1">
        <v>305</v>
      </c>
      <c r="E1463" s="1">
        <v>102</v>
      </c>
      <c r="F1463" s="1">
        <v>5</v>
      </c>
      <c r="G1463" s="15">
        <v>604.3180000000001</v>
      </c>
      <c r="H1463" s="15">
        <v>3021.5900000000006</v>
      </c>
      <c r="I1463" s="15">
        <v>906.4770000000002</v>
      </c>
      <c r="J1463" s="1" t="b">
        <v>0</v>
      </c>
      <c r="K1463" s="9" t="s">
        <v>771</v>
      </c>
      <c r="L1463" s="1">
        <v>2022</v>
      </c>
      <c r="M1463" s="1">
        <v>12</v>
      </c>
      <c r="N1463" s="1" t="s">
        <v>26</v>
      </c>
      <c r="O1463" s="1">
        <v>3</v>
      </c>
      <c r="P1463" t="str">
        <f t="shared" si="23"/>
        <v>morning</v>
      </c>
    </row>
    <row r="1464" spans="1:16" ht="15.75" customHeight="1" x14ac:dyDescent="0.35">
      <c r="A1464" s="1">
        <v>2463</v>
      </c>
      <c r="B1464" s="6">
        <v>45090</v>
      </c>
      <c r="C1464" s="1">
        <v>201</v>
      </c>
      <c r="D1464" s="1">
        <v>304</v>
      </c>
      <c r="E1464" s="1">
        <v>103</v>
      </c>
      <c r="F1464" s="1">
        <v>5</v>
      </c>
      <c r="G1464" s="15">
        <v>93.962000000000003</v>
      </c>
      <c r="H1464" s="15">
        <v>469.81</v>
      </c>
      <c r="I1464" s="15">
        <v>70.471499999999992</v>
      </c>
      <c r="J1464" s="1" t="b">
        <v>0</v>
      </c>
      <c r="K1464" s="9" t="s">
        <v>480</v>
      </c>
      <c r="L1464" s="1">
        <v>2023</v>
      </c>
      <c r="M1464" s="1">
        <v>6</v>
      </c>
      <c r="N1464" s="1" t="s">
        <v>31</v>
      </c>
      <c r="O1464" s="1">
        <v>2</v>
      </c>
      <c r="P1464" t="str">
        <f t="shared" si="23"/>
        <v>morning</v>
      </c>
    </row>
    <row r="1465" spans="1:16" ht="15.75" customHeight="1" x14ac:dyDescent="0.35">
      <c r="A1465" s="1">
        <v>2464</v>
      </c>
      <c r="B1465" s="6">
        <v>45313</v>
      </c>
      <c r="C1465" s="1">
        <v>203</v>
      </c>
      <c r="D1465" s="1">
        <v>302</v>
      </c>
      <c r="E1465" s="1">
        <v>103</v>
      </c>
      <c r="F1465" s="1">
        <v>8</v>
      </c>
      <c r="G1465" s="15">
        <v>388.08000000000004</v>
      </c>
      <c r="H1465" s="15">
        <v>3104.6400000000003</v>
      </c>
      <c r="I1465" s="15">
        <v>527.78880000000004</v>
      </c>
      <c r="J1465" s="1" t="b">
        <v>0</v>
      </c>
      <c r="K1465" s="9" t="s">
        <v>916</v>
      </c>
      <c r="L1465" s="1">
        <v>2024</v>
      </c>
      <c r="M1465" s="1">
        <v>1</v>
      </c>
      <c r="N1465" s="1" t="s">
        <v>28</v>
      </c>
      <c r="O1465" s="1">
        <v>9</v>
      </c>
      <c r="P1465" t="str">
        <f t="shared" si="23"/>
        <v>morning</v>
      </c>
    </row>
    <row r="1466" spans="1:16" ht="15.75" customHeight="1" x14ac:dyDescent="0.35">
      <c r="A1466" s="1">
        <v>2465</v>
      </c>
      <c r="B1466" s="6">
        <v>45560</v>
      </c>
      <c r="C1466" s="1">
        <v>202</v>
      </c>
      <c r="D1466" s="1">
        <v>305</v>
      </c>
      <c r="E1466" s="1">
        <v>101</v>
      </c>
      <c r="F1466" s="1">
        <v>8</v>
      </c>
      <c r="G1466" s="15">
        <v>229.72400000000002</v>
      </c>
      <c r="H1466" s="15">
        <v>1837.7920000000001</v>
      </c>
      <c r="I1466" s="15">
        <v>349.18048000000005</v>
      </c>
      <c r="J1466" s="1" t="b">
        <v>0</v>
      </c>
      <c r="K1466" s="9" t="s">
        <v>597</v>
      </c>
      <c r="L1466" s="1">
        <v>2024</v>
      </c>
      <c r="M1466" s="1">
        <v>9</v>
      </c>
      <c r="N1466" s="1" t="s">
        <v>18</v>
      </c>
      <c r="O1466" s="1">
        <v>4</v>
      </c>
      <c r="P1466" t="str">
        <f t="shared" si="23"/>
        <v>morning</v>
      </c>
    </row>
    <row r="1467" spans="1:16" ht="15.75" customHeight="1" x14ac:dyDescent="0.35">
      <c r="A1467" s="1">
        <v>2466</v>
      </c>
      <c r="B1467" s="6">
        <v>45402</v>
      </c>
      <c r="C1467" s="1">
        <v>203</v>
      </c>
      <c r="D1467" s="1">
        <v>301</v>
      </c>
      <c r="E1467" s="1">
        <v>103</v>
      </c>
      <c r="F1467" s="1">
        <v>7</v>
      </c>
      <c r="G1467" s="15">
        <v>177.14400000000001</v>
      </c>
      <c r="H1467" s="15">
        <v>1240.008</v>
      </c>
      <c r="I1467" s="15">
        <v>260.40168</v>
      </c>
      <c r="J1467" s="1" t="b">
        <v>0</v>
      </c>
      <c r="K1467" s="9" t="s">
        <v>35</v>
      </c>
      <c r="L1467" s="1">
        <v>2024</v>
      </c>
      <c r="M1467" s="1">
        <v>4</v>
      </c>
      <c r="N1467" s="1" t="s">
        <v>22</v>
      </c>
      <c r="O1467" s="1">
        <v>2</v>
      </c>
      <c r="P1467" t="str">
        <f t="shared" si="23"/>
        <v>morning</v>
      </c>
    </row>
    <row r="1468" spans="1:16" ht="15.75" customHeight="1" x14ac:dyDescent="0.35">
      <c r="A1468" s="1">
        <v>2467</v>
      </c>
      <c r="B1468" s="6">
        <v>44898</v>
      </c>
      <c r="C1468" s="1">
        <v>205</v>
      </c>
      <c r="D1468" s="1">
        <v>304</v>
      </c>
      <c r="E1468" s="1">
        <v>101</v>
      </c>
      <c r="F1468" s="1">
        <v>4</v>
      </c>
      <c r="G1468" s="15">
        <v>542.52</v>
      </c>
      <c r="H1468" s="15">
        <v>2170.08</v>
      </c>
      <c r="I1468" s="15">
        <v>542.52</v>
      </c>
      <c r="J1468" s="1" t="b">
        <v>0</v>
      </c>
      <c r="K1468" s="9" t="s">
        <v>42</v>
      </c>
      <c r="L1468" s="1">
        <v>2022</v>
      </c>
      <c r="M1468" s="1">
        <v>12</v>
      </c>
      <c r="N1468" s="1" t="s">
        <v>22</v>
      </c>
      <c r="O1468" s="1">
        <v>5</v>
      </c>
      <c r="P1468" t="str">
        <f t="shared" si="23"/>
        <v>morning</v>
      </c>
    </row>
    <row r="1469" spans="1:16" ht="15.75" customHeight="1" x14ac:dyDescent="0.35">
      <c r="A1469" s="1">
        <v>2468</v>
      </c>
      <c r="B1469" s="6">
        <v>45041</v>
      </c>
      <c r="C1469" s="1">
        <v>203</v>
      </c>
      <c r="D1469" s="1">
        <v>304</v>
      </c>
      <c r="E1469" s="1">
        <v>103</v>
      </c>
      <c r="F1469" s="1">
        <v>6</v>
      </c>
      <c r="G1469" s="15">
        <v>551.62800000000004</v>
      </c>
      <c r="H1469" s="15">
        <v>3309.768</v>
      </c>
      <c r="I1469" s="15">
        <v>992.93039999999996</v>
      </c>
      <c r="J1469" s="1" t="b">
        <v>0</v>
      </c>
      <c r="K1469" s="9" t="s">
        <v>904</v>
      </c>
      <c r="L1469" s="1">
        <v>2023</v>
      </c>
      <c r="M1469" s="1">
        <v>4</v>
      </c>
      <c r="N1469" s="1" t="s">
        <v>31</v>
      </c>
      <c r="O1469" s="1">
        <v>10</v>
      </c>
      <c r="P1469" t="str">
        <f t="shared" si="23"/>
        <v>morning</v>
      </c>
    </row>
    <row r="1470" spans="1:16" ht="15.75" customHeight="1" x14ac:dyDescent="0.35">
      <c r="A1470" s="1">
        <v>2469</v>
      </c>
      <c r="B1470" s="6">
        <v>45483</v>
      </c>
      <c r="C1470" s="1">
        <v>204</v>
      </c>
      <c r="D1470" s="1">
        <v>301</v>
      </c>
      <c r="E1470" s="1">
        <v>104</v>
      </c>
      <c r="F1470" s="1">
        <v>10</v>
      </c>
      <c r="G1470" s="15">
        <v>510.13600000000002</v>
      </c>
      <c r="H1470" s="15">
        <v>5101.3600000000006</v>
      </c>
      <c r="I1470" s="15">
        <v>765.20400000000006</v>
      </c>
      <c r="J1470" s="1" t="b">
        <v>0</v>
      </c>
      <c r="K1470" s="9" t="s">
        <v>162</v>
      </c>
      <c r="L1470" s="1">
        <v>2024</v>
      </c>
      <c r="M1470" s="1">
        <v>7</v>
      </c>
      <c r="N1470" s="1" t="s">
        <v>18</v>
      </c>
      <c r="O1470" s="1">
        <v>14</v>
      </c>
      <c r="P1470" t="str">
        <f t="shared" si="23"/>
        <v>afternoon</v>
      </c>
    </row>
    <row r="1471" spans="1:16" ht="15.75" customHeight="1" x14ac:dyDescent="0.35">
      <c r="A1471" s="1">
        <v>2470</v>
      </c>
      <c r="B1471" s="6">
        <v>45288</v>
      </c>
      <c r="C1471" s="1">
        <v>201</v>
      </c>
      <c r="D1471" s="1">
        <v>303</v>
      </c>
      <c r="E1471" s="1">
        <v>104</v>
      </c>
      <c r="F1471" s="1">
        <v>10</v>
      </c>
      <c r="G1471" s="15">
        <v>408.87</v>
      </c>
      <c r="H1471" s="15">
        <v>4088.7</v>
      </c>
      <c r="I1471" s="15">
        <v>695.07900000000006</v>
      </c>
      <c r="J1471" s="1" t="b">
        <v>0</v>
      </c>
      <c r="K1471" s="9" t="s">
        <v>929</v>
      </c>
      <c r="L1471" s="1">
        <v>2023</v>
      </c>
      <c r="M1471" s="1">
        <v>12</v>
      </c>
      <c r="N1471" s="1" t="s">
        <v>16</v>
      </c>
      <c r="O1471" s="1">
        <v>15</v>
      </c>
      <c r="P1471" t="str">
        <f t="shared" si="23"/>
        <v>afternoon</v>
      </c>
    </row>
    <row r="1472" spans="1:16" ht="15.75" customHeight="1" x14ac:dyDescent="0.35">
      <c r="A1472" s="1">
        <v>2471</v>
      </c>
      <c r="B1472" s="6">
        <v>45485</v>
      </c>
      <c r="C1472" s="1">
        <v>203</v>
      </c>
      <c r="D1472" s="1">
        <v>302</v>
      </c>
      <c r="E1472" s="1">
        <v>101</v>
      </c>
      <c r="F1472" s="1">
        <v>7</v>
      </c>
      <c r="G1472" s="15">
        <v>348.524</v>
      </c>
      <c r="H1472" s="15">
        <v>2439.6680000000001</v>
      </c>
      <c r="I1472" s="15">
        <v>463.53692000000001</v>
      </c>
      <c r="J1472" s="1" t="b">
        <v>0</v>
      </c>
      <c r="K1472" s="9" t="s">
        <v>930</v>
      </c>
      <c r="L1472" s="1">
        <v>2024</v>
      </c>
      <c r="M1472" s="1">
        <v>7</v>
      </c>
      <c r="N1472" s="1" t="s">
        <v>26</v>
      </c>
      <c r="O1472" s="1">
        <v>14</v>
      </c>
      <c r="P1472" t="str">
        <f t="shared" si="23"/>
        <v>afternoon</v>
      </c>
    </row>
    <row r="1473" spans="1:16" ht="15.75" customHeight="1" x14ac:dyDescent="0.35">
      <c r="A1473" s="1">
        <v>2472</v>
      </c>
      <c r="B1473" s="6">
        <v>45370</v>
      </c>
      <c r="C1473" s="1">
        <v>203</v>
      </c>
      <c r="D1473" s="1">
        <v>302</v>
      </c>
      <c r="E1473" s="1">
        <v>104</v>
      </c>
      <c r="F1473" s="1">
        <v>10</v>
      </c>
      <c r="G1473" s="15">
        <v>381.54600000000005</v>
      </c>
      <c r="H1473" s="15">
        <v>3815.4600000000005</v>
      </c>
      <c r="I1473" s="15">
        <v>801.24660000000006</v>
      </c>
      <c r="J1473" s="1" t="b">
        <v>1</v>
      </c>
      <c r="K1473" s="9" t="s">
        <v>178</v>
      </c>
      <c r="L1473" s="1">
        <v>2024</v>
      </c>
      <c r="M1473" s="1">
        <v>3</v>
      </c>
      <c r="N1473" s="1" t="s">
        <v>31</v>
      </c>
      <c r="O1473" s="1">
        <v>23</v>
      </c>
      <c r="P1473" t="str">
        <f t="shared" si="23"/>
        <v>night</v>
      </c>
    </row>
    <row r="1474" spans="1:16" ht="15.75" customHeight="1" x14ac:dyDescent="0.35">
      <c r="A1474" s="1">
        <v>2473</v>
      </c>
      <c r="B1474" s="6">
        <v>45332</v>
      </c>
      <c r="C1474" s="1">
        <v>205</v>
      </c>
      <c r="D1474" s="1">
        <v>304</v>
      </c>
      <c r="E1474" s="1">
        <v>102</v>
      </c>
      <c r="F1474" s="1">
        <v>10</v>
      </c>
      <c r="G1474" s="15">
        <v>112.72800000000001</v>
      </c>
      <c r="H1474" s="15">
        <v>1127.2800000000002</v>
      </c>
      <c r="I1474" s="15">
        <v>281.82000000000005</v>
      </c>
      <c r="J1474" s="1" t="b">
        <v>0</v>
      </c>
      <c r="K1474" s="9" t="s">
        <v>758</v>
      </c>
      <c r="L1474" s="1">
        <v>2024</v>
      </c>
      <c r="M1474" s="1">
        <v>2</v>
      </c>
      <c r="N1474" s="1" t="s">
        <v>22</v>
      </c>
      <c r="O1474" s="1">
        <v>20</v>
      </c>
      <c r="P1474" t="str">
        <f t="shared" si="23"/>
        <v>evening</v>
      </c>
    </row>
    <row r="1475" spans="1:16" ht="15.75" customHeight="1" x14ac:dyDescent="0.35">
      <c r="A1475" s="1">
        <v>2474</v>
      </c>
      <c r="B1475" s="6">
        <v>44921</v>
      </c>
      <c r="C1475" s="1">
        <v>202</v>
      </c>
      <c r="D1475" s="1">
        <v>301</v>
      </c>
      <c r="E1475" s="1">
        <v>101</v>
      </c>
      <c r="F1475" s="1">
        <v>2</v>
      </c>
      <c r="G1475" s="15">
        <v>378.57600000000008</v>
      </c>
      <c r="H1475" s="15">
        <v>757.15200000000016</v>
      </c>
      <c r="I1475" s="15">
        <v>227.14560000000003</v>
      </c>
      <c r="J1475" s="1" t="b">
        <v>0</v>
      </c>
      <c r="K1475" s="9" t="s">
        <v>591</v>
      </c>
      <c r="L1475" s="1">
        <v>2022</v>
      </c>
      <c r="M1475" s="1">
        <v>12</v>
      </c>
      <c r="N1475" s="1" t="s">
        <v>28</v>
      </c>
      <c r="O1475" s="1">
        <v>7</v>
      </c>
      <c r="P1475" t="str">
        <f t="shared" si="23"/>
        <v>morning</v>
      </c>
    </row>
    <row r="1476" spans="1:16" ht="15.75" customHeight="1" x14ac:dyDescent="0.35">
      <c r="A1476" s="1">
        <v>2475</v>
      </c>
      <c r="B1476" s="6">
        <v>45434</v>
      </c>
      <c r="C1476" s="1">
        <v>204</v>
      </c>
      <c r="D1476" s="1">
        <v>302</v>
      </c>
      <c r="E1476" s="1">
        <v>101</v>
      </c>
      <c r="F1476" s="1">
        <v>6</v>
      </c>
      <c r="G1476" s="15">
        <v>121.13200000000002</v>
      </c>
      <c r="H1476" s="15">
        <v>726.79200000000014</v>
      </c>
      <c r="I1476" s="15">
        <v>109.01880000000001</v>
      </c>
      <c r="J1476" s="1" t="b">
        <v>0</v>
      </c>
      <c r="K1476" s="9" t="s">
        <v>222</v>
      </c>
      <c r="L1476" s="1">
        <v>2024</v>
      </c>
      <c r="M1476" s="1">
        <v>5</v>
      </c>
      <c r="N1476" s="1" t="s">
        <v>18</v>
      </c>
      <c r="O1476" s="1">
        <v>6</v>
      </c>
      <c r="P1476" t="str">
        <f t="shared" si="23"/>
        <v>morning</v>
      </c>
    </row>
    <row r="1477" spans="1:16" ht="15.75" customHeight="1" x14ac:dyDescent="0.35">
      <c r="A1477" s="1">
        <v>2476</v>
      </c>
      <c r="B1477" s="6">
        <v>45030</v>
      </c>
      <c r="C1477" s="1">
        <v>201</v>
      </c>
      <c r="D1477" s="1">
        <v>302</v>
      </c>
      <c r="E1477" s="1">
        <v>104</v>
      </c>
      <c r="F1477" s="1">
        <v>6</v>
      </c>
      <c r="G1477" s="15">
        <v>299.72800000000007</v>
      </c>
      <c r="H1477" s="15">
        <v>1798.3680000000004</v>
      </c>
      <c r="I1477" s="15">
        <v>305.7225600000001</v>
      </c>
      <c r="J1477" s="1" t="b">
        <v>0</v>
      </c>
      <c r="K1477" s="9" t="s">
        <v>931</v>
      </c>
      <c r="L1477" s="1">
        <v>2023</v>
      </c>
      <c r="M1477" s="1">
        <v>4</v>
      </c>
      <c r="N1477" s="1" t="s">
        <v>26</v>
      </c>
      <c r="O1477" s="1">
        <v>11</v>
      </c>
      <c r="P1477" t="str">
        <f t="shared" si="23"/>
        <v>morning</v>
      </c>
    </row>
    <row r="1478" spans="1:16" ht="15.75" customHeight="1" x14ac:dyDescent="0.35">
      <c r="A1478" s="1">
        <v>2477</v>
      </c>
      <c r="B1478" s="6">
        <v>45475</v>
      </c>
      <c r="C1478" s="1">
        <v>201</v>
      </c>
      <c r="D1478" s="1">
        <v>302</v>
      </c>
      <c r="E1478" s="1">
        <v>104</v>
      </c>
      <c r="F1478" s="1">
        <v>3</v>
      </c>
      <c r="G1478" s="15">
        <v>566.21400000000006</v>
      </c>
      <c r="H1478" s="15">
        <v>1698.6420000000003</v>
      </c>
      <c r="I1478" s="15">
        <v>322.74198000000007</v>
      </c>
      <c r="J1478" s="1" t="b">
        <v>0</v>
      </c>
      <c r="K1478" s="9" t="s">
        <v>932</v>
      </c>
      <c r="L1478" s="1">
        <v>2024</v>
      </c>
      <c r="M1478" s="1">
        <v>7</v>
      </c>
      <c r="N1478" s="1" t="s">
        <v>31</v>
      </c>
      <c r="O1478" s="1">
        <v>6</v>
      </c>
      <c r="P1478" t="str">
        <f t="shared" si="23"/>
        <v>morning</v>
      </c>
    </row>
    <row r="1479" spans="1:16" ht="15.75" customHeight="1" x14ac:dyDescent="0.35">
      <c r="A1479" s="1">
        <v>2478</v>
      </c>
      <c r="B1479" s="6">
        <v>44975</v>
      </c>
      <c r="C1479" s="1">
        <v>201</v>
      </c>
      <c r="D1479" s="1">
        <v>302</v>
      </c>
      <c r="E1479" s="1">
        <v>104</v>
      </c>
      <c r="F1479" s="1">
        <v>9</v>
      </c>
      <c r="G1479" s="15">
        <v>145.99200000000002</v>
      </c>
      <c r="H1479" s="15">
        <v>1313.9280000000001</v>
      </c>
      <c r="I1479" s="15">
        <v>275.92488000000003</v>
      </c>
      <c r="J1479" s="1" t="b">
        <v>0</v>
      </c>
      <c r="K1479" s="9" t="s">
        <v>108</v>
      </c>
      <c r="L1479" s="1">
        <v>2023</v>
      </c>
      <c r="M1479" s="1">
        <v>2</v>
      </c>
      <c r="N1479" s="1" t="s">
        <v>22</v>
      </c>
      <c r="O1479" s="1">
        <v>5</v>
      </c>
      <c r="P1479" t="str">
        <f t="shared" si="23"/>
        <v>morning</v>
      </c>
    </row>
    <row r="1480" spans="1:16" ht="15.75" customHeight="1" x14ac:dyDescent="0.35">
      <c r="A1480" s="1">
        <v>2479</v>
      </c>
      <c r="B1480" s="6">
        <v>45168</v>
      </c>
      <c r="C1480" s="1">
        <v>205</v>
      </c>
      <c r="D1480" s="1">
        <v>304</v>
      </c>
      <c r="E1480" s="1">
        <v>104</v>
      </c>
      <c r="F1480" s="1">
        <v>9</v>
      </c>
      <c r="G1480" s="15">
        <v>451.02199999999999</v>
      </c>
      <c r="H1480" s="15">
        <v>4059.1979999999999</v>
      </c>
      <c r="I1480" s="15">
        <v>1014.7995</v>
      </c>
      <c r="J1480" s="1" t="b">
        <v>0</v>
      </c>
      <c r="K1480" s="9" t="s">
        <v>864</v>
      </c>
      <c r="L1480" s="1">
        <v>2023</v>
      </c>
      <c r="M1480" s="1">
        <v>8</v>
      </c>
      <c r="N1480" s="1" t="s">
        <v>18</v>
      </c>
      <c r="O1480" s="1">
        <v>8</v>
      </c>
      <c r="P1480" t="str">
        <f t="shared" si="23"/>
        <v>morning</v>
      </c>
    </row>
    <row r="1481" spans="1:16" ht="15.75" customHeight="1" x14ac:dyDescent="0.35">
      <c r="A1481" s="1">
        <v>2480</v>
      </c>
      <c r="B1481" s="6">
        <v>45470</v>
      </c>
      <c r="C1481" s="1">
        <v>202</v>
      </c>
      <c r="D1481" s="1">
        <v>304</v>
      </c>
      <c r="E1481" s="1">
        <v>104</v>
      </c>
      <c r="F1481" s="1">
        <v>6</v>
      </c>
      <c r="G1481" s="15">
        <v>405.06400000000002</v>
      </c>
      <c r="H1481" s="15">
        <v>2430.384</v>
      </c>
      <c r="I1481" s="15">
        <v>729.11519999999996</v>
      </c>
      <c r="J1481" s="1" t="b">
        <v>0</v>
      </c>
      <c r="K1481" s="9" t="s">
        <v>534</v>
      </c>
      <c r="L1481" s="1">
        <v>2024</v>
      </c>
      <c r="M1481" s="1">
        <v>6</v>
      </c>
      <c r="N1481" s="1" t="s">
        <v>16</v>
      </c>
      <c r="O1481" s="1">
        <v>18</v>
      </c>
      <c r="P1481" t="str">
        <f t="shared" si="23"/>
        <v>evening</v>
      </c>
    </row>
    <row r="1482" spans="1:16" ht="15.75" customHeight="1" x14ac:dyDescent="0.35">
      <c r="A1482" s="1">
        <v>2481</v>
      </c>
      <c r="B1482" s="6">
        <v>45356</v>
      </c>
      <c r="C1482" s="1">
        <v>202</v>
      </c>
      <c r="D1482" s="1">
        <v>305</v>
      </c>
      <c r="E1482" s="1">
        <v>103</v>
      </c>
      <c r="F1482" s="1">
        <v>4</v>
      </c>
      <c r="G1482" s="15">
        <v>118.096</v>
      </c>
      <c r="H1482" s="15">
        <v>472.38400000000001</v>
      </c>
      <c r="I1482" s="15">
        <v>70.857600000000005</v>
      </c>
      <c r="J1482" s="1" t="b">
        <v>1</v>
      </c>
      <c r="K1482" s="9" t="s">
        <v>225</v>
      </c>
      <c r="L1482" s="1">
        <v>2024</v>
      </c>
      <c r="M1482" s="1">
        <v>3</v>
      </c>
      <c r="N1482" s="1" t="s">
        <v>31</v>
      </c>
      <c r="O1482" s="1">
        <v>6</v>
      </c>
      <c r="P1482" t="str">
        <f t="shared" si="23"/>
        <v>morning</v>
      </c>
    </row>
    <row r="1483" spans="1:16" ht="15.75" customHeight="1" x14ac:dyDescent="0.35">
      <c r="A1483" s="1">
        <v>2482</v>
      </c>
      <c r="B1483" s="6">
        <v>45457</v>
      </c>
      <c r="C1483" s="1">
        <v>202</v>
      </c>
      <c r="D1483" s="1">
        <v>301</v>
      </c>
      <c r="E1483" s="1">
        <v>105</v>
      </c>
      <c r="F1483" s="1">
        <v>5</v>
      </c>
      <c r="G1483" s="15">
        <v>403.89800000000002</v>
      </c>
      <c r="H1483" s="15">
        <v>2019.4900000000002</v>
      </c>
      <c r="I1483" s="15">
        <v>343.31330000000008</v>
      </c>
      <c r="J1483" s="1" t="b">
        <v>0</v>
      </c>
      <c r="K1483" s="9" t="s">
        <v>933</v>
      </c>
      <c r="L1483" s="1">
        <v>2024</v>
      </c>
      <c r="M1483" s="1">
        <v>6</v>
      </c>
      <c r="N1483" s="1" t="s">
        <v>26</v>
      </c>
      <c r="O1483" s="1">
        <v>16</v>
      </c>
      <c r="P1483" t="str">
        <f t="shared" ref="P1483:P1546" si="24">IF(O1483 &lt; 12, "morning", IF(O1483 &lt; 18, "afternoon", IF(O1483 &lt; 21, "evening", "night")))</f>
        <v>afternoon</v>
      </c>
    </row>
    <row r="1484" spans="1:16" ht="15.75" customHeight="1" x14ac:dyDescent="0.35">
      <c r="A1484" s="1">
        <v>2483</v>
      </c>
      <c r="B1484" s="6">
        <v>45364</v>
      </c>
      <c r="C1484" s="1">
        <v>202</v>
      </c>
      <c r="D1484" s="1">
        <v>302</v>
      </c>
      <c r="E1484" s="1">
        <v>104</v>
      </c>
      <c r="F1484" s="1">
        <v>4</v>
      </c>
      <c r="G1484" s="15">
        <v>80.058000000000007</v>
      </c>
      <c r="H1484" s="15">
        <v>320.23200000000003</v>
      </c>
      <c r="I1484" s="15">
        <v>60.844080000000005</v>
      </c>
      <c r="J1484" s="1" t="b">
        <v>1</v>
      </c>
      <c r="K1484" s="9" t="s">
        <v>352</v>
      </c>
      <c r="L1484" s="1">
        <v>2024</v>
      </c>
      <c r="M1484" s="1">
        <v>3</v>
      </c>
      <c r="N1484" s="1" t="s">
        <v>18</v>
      </c>
      <c r="O1484" s="1">
        <v>3</v>
      </c>
      <c r="P1484" t="str">
        <f t="shared" si="24"/>
        <v>morning</v>
      </c>
    </row>
    <row r="1485" spans="1:16" ht="15.75" customHeight="1" x14ac:dyDescent="0.35">
      <c r="A1485" s="1">
        <v>2484</v>
      </c>
      <c r="B1485" s="6">
        <v>45538</v>
      </c>
      <c r="C1485" s="1">
        <v>203</v>
      </c>
      <c r="D1485" s="1">
        <v>303</v>
      </c>
      <c r="E1485" s="1">
        <v>102</v>
      </c>
      <c r="F1485" s="1">
        <v>9</v>
      </c>
      <c r="G1485" s="15">
        <v>158.75200000000001</v>
      </c>
      <c r="H1485" s="15">
        <v>1428.768</v>
      </c>
      <c r="I1485" s="15">
        <v>300.04127999999997</v>
      </c>
      <c r="J1485" s="1" t="b">
        <v>0</v>
      </c>
      <c r="K1485" s="9" t="s">
        <v>545</v>
      </c>
      <c r="L1485" s="1">
        <v>2024</v>
      </c>
      <c r="M1485" s="1">
        <v>9</v>
      </c>
      <c r="N1485" s="1" t="s">
        <v>31</v>
      </c>
      <c r="O1485" s="1">
        <v>11</v>
      </c>
      <c r="P1485" t="str">
        <f t="shared" si="24"/>
        <v>morning</v>
      </c>
    </row>
    <row r="1486" spans="1:16" ht="15.75" customHeight="1" x14ac:dyDescent="0.35">
      <c r="A1486" s="1">
        <v>2485</v>
      </c>
      <c r="B1486" s="6">
        <v>45062</v>
      </c>
      <c r="C1486" s="1">
        <v>204</v>
      </c>
      <c r="D1486" s="1">
        <v>303</v>
      </c>
      <c r="E1486" s="1">
        <v>103</v>
      </c>
      <c r="F1486" s="1">
        <v>3</v>
      </c>
      <c r="G1486" s="15">
        <v>218.702</v>
      </c>
      <c r="H1486" s="15">
        <v>656.10599999999999</v>
      </c>
      <c r="I1486" s="15">
        <v>164.0265</v>
      </c>
      <c r="J1486" s="1" t="b">
        <v>0</v>
      </c>
      <c r="K1486" s="9" t="s">
        <v>934</v>
      </c>
      <c r="L1486" s="1">
        <v>2023</v>
      </c>
      <c r="M1486" s="1">
        <v>5</v>
      </c>
      <c r="N1486" s="1" t="s">
        <v>31</v>
      </c>
      <c r="O1486" s="1">
        <v>3</v>
      </c>
      <c r="P1486" t="str">
        <f t="shared" si="24"/>
        <v>morning</v>
      </c>
    </row>
    <row r="1487" spans="1:16" ht="15.75" customHeight="1" x14ac:dyDescent="0.35">
      <c r="A1487" s="1">
        <v>2486</v>
      </c>
      <c r="B1487" s="6">
        <v>45092</v>
      </c>
      <c r="C1487" s="1">
        <v>202</v>
      </c>
      <c r="D1487" s="1">
        <v>301</v>
      </c>
      <c r="E1487" s="1">
        <v>101</v>
      </c>
      <c r="F1487" s="1">
        <v>6</v>
      </c>
      <c r="G1487" s="15">
        <v>387.17800000000005</v>
      </c>
      <c r="H1487" s="15">
        <v>2323.0680000000002</v>
      </c>
      <c r="I1487" s="15">
        <v>696.92040000000009</v>
      </c>
      <c r="J1487" s="1" t="b">
        <v>0</v>
      </c>
      <c r="K1487" s="9" t="s">
        <v>935</v>
      </c>
      <c r="L1487" s="1">
        <v>2023</v>
      </c>
      <c r="M1487" s="1">
        <v>6</v>
      </c>
      <c r="N1487" s="1" t="s">
        <v>16</v>
      </c>
      <c r="O1487" s="1">
        <v>0</v>
      </c>
      <c r="P1487" t="str">
        <f t="shared" si="24"/>
        <v>morning</v>
      </c>
    </row>
    <row r="1488" spans="1:16" ht="15.75" customHeight="1" x14ac:dyDescent="0.35">
      <c r="A1488" s="1">
        <v>2487</v>
      </c>
      <c r="B1488" s="6">
        <v>45503</v>
      </c>
      <c r="C1488" s="1">
        <v>201</v>
      </c>
      <c r="D1488" s="1">
        <v>302</v>
      </c>
      <c r="E1488" s="1">
        <v>104</v>
      </c>
      <c r="F1488" s="1">
        <v>2</v>
      </c>
      <c r="G1488" s="15">
        <v>548.61400000000003</v>
      </c>
      <c r="H1488" s="15">
        <v>1097.2280000000001</v>
      </c>
      <c r="I1488" s="15">
        <v>164.58420000000001</v>
      </c>
      <c r="J1488" s="1" t="b">
        <v>0</v>
      </c>
      <c r="K1488" s="9" t="s">
        <v>189</v>
      </c>
      <c r="L1488" s="1">
        <v>2024</v>
      </c>
      <c r="M1488" s="1">
        <v>7</v>
      </c>
      <c r="N1488" s="1" t="s">
        <v>31</v>
      </c>
      <c r="O1488" s="1">
        <v>4</v>
      </c>
      <c r="P1488" t="str">
        <f t="shared" si="24"/>
        <v>morning</v>
      </c>
    </row>
    <row r="1489" spans="1:16" ht="15.75" customHeight="1" x14ac:dyDescent="0.35">
      <c r="A1489" s="1">
        <v>2488</v>
      </c>
      <c r="B1489" s="6">
        <v>45209</v>
      </c>
      <c r="C1489" s="1">
        <v>201</v>
      </c>
      <c r="D1489" s="1">
        <v>304</v>
      </c>
      <c r="E1489" s="1">
        <v>103</v>
      </c>
      <c r="F1489" s="1">
        <v>1</v>
      </c>
      <c r="G1489" s="15">
        <v>113.718</v>
      </c>
      <c r="H1489" s="15">
        <v>113.718</v>
      </c>
      <c r="I1489" s="15">
        <v>19.332060000000002</v>
      </c>
      <c r="J1489" s="1" t="b">
        <v>1</v>
      </c>
      <c r="K1489" s="9" t="s">
        <v>936</v>
      </c>
      <c r="L1489" s="1">
        <v>2023</v>
      </c>
      <c r="M1489" s="1">
        <v>10</v>
      </c>
      <c r="N1489" s="1" t="s">
        <v>31</v>
      </c>
      <c r="O1489" s="1">
        <v>7</v>
      </c>
      <c r="P1489" t="str">
        <f t="shared" si="24"/>
        <v>morning</v>
      </c>
    </row>
    <row r="1490" spans="1:16" ht="15.75" customHeight="1" x14ac:dyDescent="0.35">
      <c r="A1490" s="1">
        <v>2489</v>
      </c>
      <c r="B1490" s="6">
        <v>45068</v>
      </c>
      <c r="C1490" s="1">
        <v>202</v>
      </c>
      <c r="D1490" s="1">
        <v>304</v>
      </c>
      <c r="E1490" s="1">
        <v>105</v>
      </c>
      <c r="F1490" s="1">
        <v>1</v>
      </c>
      <c r="G1490" s="15">
        <v>583.22000000000014</v>
      </c>
      <c r="H1490" s="15">
        <v>583.22000000000014</v>
      </c>
      <c r="I1490" s="15">
        <v>110.81180000000003</v>
      </c>
      <c r="J1490" s="1" t="b">
        <v>0</v>
      </c>
      <c r="K1490" s="9" t="s">
        <v>447</v>
      </c>
      <c r="L1490" s="1">
        <v>2023</v>
      </c>
      <c r="M1490" s="1">
        <v>5</v>
      </c>
      <c r="N1490" s="1" t="s">
        <v>28</v>
      </c>
      <c r="O1490" s="1">
        <v>20</v>
      </c>
      <c r="P1490" t="str">
        <f t="shared" si="24"/>
        <v>evening</v>
      </c>
    </row>
    <row r="1491" spans="1:16" ht="15.75" customHeight="1" x14ac:dyDescent="0.35">
      <c r="A1491" s="1">
        <v>2490</v>
      </c>
      <c r="B1491" s="6">
        <v>45181</v>
      </c>
      <c r="C1491" s="1">
        <v>204</v>
      </c>
      <c r="D1491" s="1">
        <v>303</v>
      </c>
      <c r="E1491" s="1">
        <v>103</v>
      </c>
      <c r="F1491" s="1">
        <v>10</v>
      </c>
      <c r="G1491" s="15">
        <v>448.03000000000003</v>
      </c>
      <c r="H1491" s="15">
        <v>4480.3</v>
      </c>
      <c r="I1491" s="15">
        <v>940.86300000000006</v>
      </c>
      <c r="J1491" s="1" t="b">
        <v>0</v>
      </c>
      <c r="K1491" s="9" t="s">
        <v>98</v>
      </c>
      <c r="L1491" s="1">
        <v>2023</v>
      </c>
      <c r="M1491" s="1">
        <v>9</v>
      </c>
      <c r="N1491" s="1" t="s">
        <v>31</v>
      </c>
      <c r="O1491" s="1">
        <v>14</v>
      </c>
      <c r="P1491" t="str">
        <f t="shared" si="24"/>
        <v>afternoon</v>
      </c>
    </row>
    <row r="1492" spans="1:16" ht="15.75" customHeight="1" x14ac:dyDescent="0.35">
      <c r="A1492" s="1">
        <v>2491</v>
      </c>
      <c r="B1492" s="6">
        <v>45541</v>
      </c>
      <c r="C1492" s="1">
        <v>204</v>
      </c>
      <c r="D1492" s="1">
        <v>301</v>
      </c>
      <c r="E1492" s="1">
        <v>102</v>
      </c>
      <c r="F1492" s="1">
        <v>7</v>
      </c>
      <c r="G1492" s="15">
        <v>637.07600000000002</v>
      </c>
      <c r="H1492" s="15">
        <v>4459.5320000000002</v>
      </c>
      <c r="I1492" s="15">
        <v>1114.883</v>
      </c>
      <c r="J1492" s="1" t="b">
        <v>0</v>
      </c>
      <c r="K1492" s="9" t="s">
        <v>75</v>
      </c>
      <c r="L1492" s="1">
        <v>2024</v>
      </c>
      <c r="M1492" s="1">
        <v>9</v>
      </c>
      <c r="N1492" s="1" t="s">
        <v>26</v>
      </c>
      <c r="O1492" s="1">
        <v>12</v>
      </c>
      <c r="P1492" t="str">
        <f t="shared" si="24"/>
        <v>afternoon</v>
      </c>
    </row>
    <row r="1493" spans="1:16" ht="15.75" customHeight="1" x14ac:dyDescent="0.35">
      <c r="A1493" s="1">
        <v>2492</v>
      </c>
      <c r="B1493" s="6">
        <v>45074</v>
      </c>
      <c r="C1493" s="1">
        <v>204</v>
      </c>
      <c r="D1493" s="1">
        <v>303</v>
      </c>
      <c r="E1493" s="1">
        <v>101</v>
      </c>
      <c r="F1493" s="1">
        <v>4</v>
      </c>
      <c r="G1493" s="15">
        <v>502.238</v>
      </c>
      <c r="H1493" s="15">
        <v>2008.952</v>
      </c>
      <c r="I1493" s="15">
        <v>602.68560000000002</v>
      </c>
      <c r="J1493" s="1" t="b">
        <v>1</v>
      </c>
      <c r="K1493" s="9" t="s">
        <v>885</v>
      </c>
      <c r="L1493" s="1">
        <v>2023</v>
      </c>
      <c r="M1493" s="1">
        <v>5</v>
      </c>
      <c r="N1493" s="1" t="s">
        <v>20</v>
      </c>
      <c r="O1493" s="1">
        <v>6</v>
      </c>
      <c r="P1493" t="str">
        <f t="shared" si="24"/>
        <v>morning</v>
      </c>
    </row>
    <row r="1494" spans="1:16" ht="15.75" customHeight="1" x14ac:dyDescent="0.35">
      <c r="A1494" s="1">
        <v>2493</v>
      </c>
      <c r="B1494" s="6">
        <v>44925</v>
      </c>
      <c r="C1494" s="1">
        <v>205</v>
      </c>
      <c r="D1494" s="1">
        <v>302</v>
      </c>
      <c r="E1494" s="1">
        <v>102</v>
      </c>
      <c r="F1494" s="1">
        <v>1</v>
      </c>
      <c r="G1494" s="15">
        <v>332.15600000000001</v>
      </c>
      <c r="H1494" s="15">
        <v>332.15600000000001</v>
      </c>
      <c r="I1494" s="15">
        <v>49.823399999999999</v>
      </c>
      <c r="J1494" s="1" t="b">
        <v>1</v>
      </c>
      <c r="K1494" s="9" t="s">
        <v>71</v>
      </c>
      <c r="L1494" s="1">
        <v>2022</v>
      </c>
      <c r="M1494" s="1">
        <v>12</v>
      </c>
      <c r="N1494" s="1" t="s">
        <v>26</v>
      </c>
      <c r="O1494" s="1">
        <v>23</v>
      </c>
      <c r="P1494" t="str">
        <f t="shared" si="24"/>
        <v>night</v>
      </c>
    </row>
    <row r="1495" spans="1:16" ht="15.75" customHeight="1" x14ac:dyDescent="0.35">
      <c r="A1495" s="1">
        <v>2494</v>
      </c>
      <c r="B1495" s="6">
        <v>45144</v>
      </c>
      <c r="C1495" s="1">
        <v>204</v>
      </c>
      <c r="D1495" s="1">
        <v>303</v>
      </c>
      <c r="E1495" s="1">
        <v>104</v>
      </c>
      <c r="F1495" s="1">
        <v>5</v>
      </c>
      <c r="G1495" s="15">
        <v>249.89800000000002</v>
      </c>
      <c r="H1495" s="15">
        <v>1249.4900000000002</v>
      </c>
      <c r="I1495" s="15">
        <v>212.41330000000005</v>
      </c>
      <c r="J1495" s="1" t="b">
        <v>0</v>
      </c>
      <c r="K1495" s="9" t="s">
        <v>937</v>
      </c>
      <c r="L1495" s="1">
        <v>2023</v>
      </c>
      <c r="M1495" s="1">
        <v>8</v>
      </c>
      <c r="N1495" s="1" t="s">
        <v>20</v>
      </c>
      <c r="O1495" s="1">
        <v>11</v>
      </c>
      <c r="P1495" t="str">
        <f t="shared" si="24"/>
        <v>morning</v>
      </c>
    </row>
    <row r="1496" spans="1:16" ht="15.75" customHeight="1" x14ac:dyDescent="0.35">
      <c r="A1496" s="1">
        <v>2201</v>
      </c>
      <c r="B1496" s="6">
        <v>45583</v>
      </c>
      <c r="C1496" s="1">
        <v>201</v>
      </c>
      <c r="D1496" s="1">
        <v>303</v>
      </c>
      <c r="E1496" s="1">
        <v>102</v>
      </c>
      <c r="F1496" s="1">
        <v>2</v>
      </c>
      <c r="G1496" s="15">
        <v>567.99600000000009</v>
      </c>
      <c r="H1496" s="15">
        <v>1135.9920000000002</v>
      </c>
      <c r="I1496" s="15">
        <v>215.83848000000003</v>
      </c>
      <c r="J1496" s="1" t="b">
        <v>0</v>
      </c>
      <c r="K1496" s="9" t="s">
        <v>818</v>
      </c>
      <c r="L1496" s="1">
        <v>2024</v>
      </c>
      <c r="M1496" s="1">
        <v>10</v>
      </c>
      <c r="N1496" s="1" t="s">
        <v>26</v>
      </c>
      <c r="O1496" s="1">
        <v>5</v>
      </c>
      <c r="P1496" t="str">
        <f t="shared" si="24"/>
        <v>morning</v>
      </c>
    </row>
    <row r="1497" spans="1:16" ht="15.75" customHeight="1" x14ac:dyDescent="0.35">
      <c r="A1497" s="1">
        <v>2496</v>
      </c>
      <c r="B1497" s="6">
        <v>44901</v>
      </c>
      <c r="C1497" s="1">
        <v>203</v>
      </c>
      <c r="D1497" s="1">
        <v>305</v>
      </c>
      <c r="E1497" s="1">
        <v>101</v>
      </c>
      <c r="F1497" s="1">
        <v>6</v>
      </c>
      <c r="G1497" s="15">
        <v>542.23400000000004</v>
      </c>
      <c r="H1497" s="15">
        <v>3253.4040000000005</v>
      </c>
      <c r="I1497" s="15">
        <v>683.21484000000009</v>
      </c>
      <c r="J1497" s="1" t="b">
        <v>0</v>
      </c>
      <c r="K1497" s="9" t="s">
        <v>678</v>
      </c>
      <c r="L1497" s="1">
        <v>2022</v>
      </c>
      <c r="M1497" s="1">
        <v>12</v>
      </c>
      <c r="N1497" s="1" t="s">
        <v>31</v>
      </c>
      <c r="O1497" s="1">
        <v>5</v>
      </c>
      <c r="P1497" t="str">
        <f t="shared" si="24"/>
        <v>morning</v>
      </c>
    </row>
    <row r="1498" spans="1:16" ht="15.75" customHeight="1" x14ac:dyDescent="0.35">
      <c r="A1498" s="1">
        <v>2497</v>
      </c>
      <c r="B1498" s="6">
        <v>45469</v>
      </c>
      <c r="C1498" s="1">
        <v>201</v>
      </c>
      <c r="D1498" s="1">
        <v>303</v>
      </c>
      <c r="E1498" s="1">
        <v>105</v>
      </c>
      <c r="F1498" s="1">
        <v>2</v>
      </c>
      <c r="G1498" s="15">
        <v>508.90400000000005</v>
      </c>
      <c r="H1498" s="15">
        <v>1017.8080000000001</v>
      </c>
      <c r="I1498" s="15">
        <v>254.45200000000003</v>
      </c>
      <c r="J1498" s="1" t="b">
        <v>0</v>
      </c>
      <c r="K1498" s="9" t="s">
        <v>277</v>
      </c>
      <c r="L1498" s="1">
        <v>2024</v>
      </c>
      <c r="M1498" s="1">
        <v>6</v>
      </c>
      <c r="N1498" s="1" t="s">
        <v>18</v>
      </c>
      <c r="O1498" s="1">
        <v>19</v>
      </c>
      <c r="P1498" t="str">
        <f t="shared" si="24"/>
        <v>evening</v>
      </c>
    </row>
    <row r="1499" spans="1:16" ht="15.75" customHeight="1" x14ac:dyDescent="0.35">
      <c r="A1499" s="1">
        <v>2498</v>
      </c>
      <c r="B1499" s="6">
        <v>45176</v>
      </c>
      <c r="C1499" s="1">
        <v>201</v>
      </c>
      <c r="D1499" s="1">
        <v>304</v>
      </c>
      <c r="E1499" s="1">
        <v>103</v>
      </c>
      <c r="F1499" s="1">
        <v>1</v>
      </c>
      <c r="G1499" s="15">
        <v>558.64600000000007</v>
      </c>
      <c r="H1499" s="15">
        <v>558.64600000000007</v>
      </c>
      <c r="I1499" s="15">
        <v>167.59380000000002</v>
      </c>
      <c r="J1499" s="1" t="b">
        <v>0</v>
      </c>
      <c r="K1499" s="9" t="s">
        <v>821</v>
      </c>
      <c r="L1499" s="1">
        <v>2023</v>
      </c>
      <c r="M1499" s="1">
        <v>9</v>
      </c>
      <c r="N1499" s="1" t="s">
        <v>16</v>
      </c>
      <c r="O1499" s="1">
        <v>8</v>
      </c>
      <c r="P1499" t="str">
        <f t="shared" si="24"/>
        <v>morning</v>
      </c>
    </row>
    <row r="1500" spans="1:16" ht="15.75" customHeight="1" x14ac:dyDescent="0.35">
      <c r="A1500" s="1">
        <v>2499</v>
      </c>
      <c r="B1500" s="6">
        <v>45417</v>
      </c>
      <c r="C1500" s="1">
        <v>202</v>
      </c>
      <c r="D1500" s="1">
        <v>302</v>
      </c>
      <c r="E1500" s="1">
        <v>102</v>
      </c>
      <c r="F1500" s="1">
        <v>9</v>
      </c>
      <c r="G1500" s="15">
        <v>198.00000000000003</v>
      </c>
      <c r="H1500" s="15">
        <v>1782.0000000000002</v>
      </c>
      <c r="I1500" s="15">
        <v>267.3</v>
      </c>
      <c r="J1500" s="1" t="b">
        <v>0</v>
      </c>
      <c r="K1500" s="9" t="s">
        <v>244</v>
      </c>
      <c r="L1500" s="1">
        <v>2024</v>
      </c>
      <c r="M1500" s="1">
        <v>5</v>
      </c>
      <c r="N1500" s="1" t="s">
        <v>20</v>
      </c>
      <c r="O1500" s="1">
        <v>18</v>
      </c>
      <c r="P1500" t="str">
        <f t="shared" si="24"/>
        <v>evening</v>
      </c>
    </row>
    <row r="1501" spans="1:16" ht="15.75" customHeight="1" x14ac:dyDescent="0.35">
      <c r="A1501" s="1">
        <v>2500</v>
      </c>
      <c r="B1501" s="6">
        <v>45030</v>
      </c>
      <c r="C1501" s="1">
        <v>202</v>
      </c>
      <c r="D1501" s="1">
        <v>304</v>
      </c>
      <c r="E1501" s="1">
        <v>105</v>
      </c>
      <c r="F1501" s="1">
        <v>9</v>
      </c>
      <c r="G1501" s="15">
        <v>657.29399999999998</v>
      </c>
      <c r="H1501" s="15">
        <v>5915.6459999999997</v>
      </c>
      <c r="I1501" s="15">
        <v>1005.6598200000001</v>
      </c>
      <c r="J1501" s="1" t="b">
        <v>0</v>
      </c>
      <c r="K1501" s="9" t="s">
        <v>939</v>
      </c>
      <c r="L1501" s="1">
        <v>2023</v>
      </c>
      <c r="M1501" s="1">
        <v>4</v>
      </c>
      <c r="N1501" s="1" t="s">
        <v>26</v>
      </c>
      <c r="O1501" s="1">
        <v>21</v>
      </c>
      <c r="P1501" t="str">
        <f t="shared" si="24"/>
        <v>night</v>
      </c>
    </row>
    <row r="1502" spans="1:16" ht="15.75" customHeight="1" x14ac:dyDescent="0.35">
      <c r="A1502" s="1">
        <v>2501</v>
      </c>
      <c r="B1502" s="6">
        <v>45547</v>
      </c>
      <c r="C1502" s="1">
        <v>205</v>
      </c>
      <c r="D1502" s="1">
        <v>305</v>
      </c>
      <c r="E1502" s="1">
        <v>103</v>
      </c>
      <c r="F1502" s="1">
        <v>6</v>
      </c>
      <c r="G1502" s="15">
        <v>53.218000000000011</v>
      </c>
      <c r="H1502" s="15">
        <v>319.30800000000005</v>
      </c>
      <c r="I1502" s="15">
        <v>60.668520000000008</v>
      </c>
      <c r="J1502" s="1" t="b">
        <v>0</v>
      </c>
      <c r="K1502" s="9" t="s">
        <v>940</v>
      </c>
      <c r="L1502" s="1">
        <v>2024</v>
      </c>
      <c r="M1502" s="1">
        <v>9</v>
      </c>
      <c r="N1502" s="1" t="s">
        <v>16</v>
      </c>
      <c r="O1502" s="1">
        <v>0</v>
      </c>
      <c r="P1502" t="str">
        <f t="shared" si="24"/>
        <v>morning</v>
      </c>
    </row>
    <row r="1503" spans="1:16" ht="15.75" customHeight="1" x14ac:dyDescent="0.35">
      <c r="A1503" s="1">
        <v>2502</v>
      </c>
      <c r="B1503" s="6">
        <v>45270</v>
      </c>
      <c r="C1503" s="1">
        <v>202</v>
      </c>
      <c r="D1503" s="1">
        <v>304</v>
      </c>
      <c r="E1503" s="1">
        <v>101</v>
      </c>
      <c r="F1503" s="1">
        <v>7</v>
      </c>
      <c r="G1503" s="15">
        <v>506.11000000000007</v>
      </c>
      <c r="H1503" s="15">
        <v>3542.7700000000004</v>
      </c>
      <c r="I1503" s="15">
        <v>743.98170000000005</v>
      </c>
      <c r="J1503" s="1" t="b">
        <v>0</v>
      </c>
      <c r="K1503" s="9" t="s">
        <v>737</v>
      </c>
      <c r="L1503" s="1">
        <v>2023</v>
      </c>
      <c r="M1503" s="1">
        <v>12</v>
      </c>
      <c r="N1503" s="1" t="s">
        <v>20</v>
      </c>
      <c r="O1503" s="1">
        <v>15</v>
      </c>
      <c r="P1503" t="str">
        <f t="shared" si="24"/>
        <v>afternoon</v>
      </c>
    </row>
    <row r="1504" spans="1:16" ht="15.75" customHeight="1" x14ac:dyDescent="0.35">
      <c r="A1504" s="1">
        <v>2503</v>
      </c>
      <c r="B1504" s="6">
        <v>45258</v>
      </c>
      <c r="C1504" s="1">
        <v>201</v>
      </c>
      <c r="D1504" s="1">
        <v>305</v>
      </c>
      <c r="E1504" s="1">
        <v>105</v>
      </c>
      <c r="F1504" s="1">
        <v>4</v>
      </c>
      <c r="G1504" s="15">
        <v>206.16200000000001</v>
      </c>
      <c r="H1504" s="15">
        <v>824.64800000000002</v>
      </c>
      <c r="I1504" s="15">
        <v>206.16200000000001</v>
      </c>
      <c r="J1504" s="1" t="b">
        <v>0</v>
      </c>
      <c r="K1504" s="9" t="s">
        <v>941</v>
      </c>
      <c r="L1504" s="1">
        <v>2023</v>
      </c>
      <c r="M1504" s="1">
        <v>11</v>
      </c>
      <c r="N1504" s="1" t="s">
        <v>31</v>
      </c>
      <c r="O1504" s="1">
        <v>11</v>
      </c>
      <c r="P1504" t="str">
        <f t="shared" si="24"/>
        <v>morning</v>
      </c>
    </row>
    <row r="1505" spans="1:16" ht="15.75" customHeight="1" x14ac:dyDescent="0.35">
      <c r="A1505" s="1">
        <v>2504</v>
      </c>
      <c r="B1505" s="6">
        <v>45093</v>
      </c>
      <c r="C1505" s="1">
        <v>201</v>
      </c>
      <c r="D1505" s="1">
        <v>302</v>
      </c>
      <c r="E1505" s="1">
        <v>105</v>
      </c>
      <c r="F1505" s="1">
        <v>10</v>
      </c>
      <c r="G1505" s="15">
        <v>413.64400000000006</v>
      </c>
      <c r="H1505" s="15">
        <v>4136.4400000000005</v>
      </c>
      <c r="I1505" s="15">
        <v>1240.932</v>
      </c>
      <c r="J1505" s="1" t="b">
        <v>0</v>
      </c>
      <c r="K1505" s="9" t="s">
        <v>699</v>
      </c>
      <c r="L1505" s="1">
        <v>2023</v>
      </c>
      <c r="M1505" s="1">
        <v>6</v>
      </c>
      <c r="N1505" s="1" t="s">
        <v>26</v>
      </c>
      <c r="O1505" s="1">
        <v>21</v>
      </c>
      <c r="P1505" t="str">
        <f t="shared" si="24"/>
        <v>night</v>
      </c>
    </row>
    <row r="1506" spans="1:16" ht="15.75" customHeight="1" x14ac:dyDescent="0.35">
      <c r="A1506" s="1">
        <v>2505</v>
      </c>
      <c r="B1506" s="6">
        <v>45310</v>
      </c>
      <c r="C1506" s="1">
        <v>203</v>
      </c>
      <c r="D1506" s="1">
        <v>305</v>
      </c>
      <c r="E1506" s="1">
        <v>105</v>
      </c>
      <c r="F1506" s="1">
        <v>9</v>
      </c>
      <c r="G1506" s="15">
        <v>108.042</v>
      </c>
      <c r="H1506" s="15">
        <v>972.37800000000004</v>
      </c>
      <c r="I1506" s="15">
        <v>145.85669999999999</v>
      </c>
      <c r="J1506" s="1" t="b">
        <v>0</v>
      </c>
      <c r="K1506" s="9" t="s">
        <v>942</v>
      </c>
      <c r="L1506" s="1">
        <v>2024</v>
      </c>
      <c r="M1506" s="1">
        <v>1</v>
      </c>
      <c r="N1506" s="1" t="s">
        <v>26</v>
      </c>
      <c r="O1506" s="1">
        <v>0</v>
      </c>
      <c r="P1506" t="str">
        <f t="shared" si="24"/>
        <v>morning</v>
      </c>
    </row>
    <row r="1507" spans="1:16" ht="15.75" customHeight="1" x14ac:dyDescent="0.35">
      <c r="A1507" s="1">
        <v>2506</v>
      </c>
      <c r="B1507" s="6">
        <v>45219</v>
      </c>
      <c r="C1507" s="1">
        <v>204</v>
      </c>
      <c r="D1507" s="1">
        <v>303</v>
      </c>
      <c r="E1507" s="1">
        <v>104</v>
      </c>
      <c r="F1507" s="1">
        <v>10</v>
      </c>
      <c r="G1507" s="15">
        <v>304.37</v>
      </c>
      <c r="H1507" s="15">
        <v>3043.7</v>
      </c>
      <c r="I1507" s="15">
        <v>517.42899999999997</v>
      </c>
      <c r="J1507" s="1" t="b">
        <v>0</v>
      </c>
      <c r="K1507" s="9" t="s">
        <v>943</v>
      </c>
      <c r="L1507" s="1">
        <v>2023</v>
      </c>
      <c r="M1507" s="1">
        <v>10</v>
      </c>
      <c r="N1507" s="1" t="s">
        <v>26</v>
      </c>
      <c r="O1507" s="1">
        <v>1</v>
      </c>
      <c r="P1507" t="str">
        <f t="shared" si="24"/>
        <v>morning</v>
      </c>
    </row>
    <row r="1508" spans="1:16" ht="15.75" customHeight="1" x14ac:dyDescent="0.35">
      <c r="A1508" s="1">
        <v>2507</v>
      </c>
      <c r="B1508" s="6">
        <v>44990</v>
      </c>
      <c r="C1508" s="1">
        <v>203</v>
      </c>
      <c r="D1508" s="1">
        <v>305</v>
      </c>
      <c r="E1508" s="1">
        <v>103</v>
      </c>
      <c r="F1508" s="1">
        <v>10</v>
      </c>
      <c r="G1508" s="15">
        <v>483.45000000000005</v>
      </c>
      <c r="H1508" s="15">
        <v>4834.5</v>
      </c>
      <c r="I1508" s="15">
        <v>918.55500000000006</v>
      </c>
      <c r="J1508" s="1" t="b">
        <v>1</v>
      </c>
      <c r="K1508" s="9" t="s">
        <v>944</v>
      </c>
      <c r="L1508" s="1">
        <v>2023</v>
      </c>
      <c r="M1508" s="1">
        <v>3</v>
      </c>
      <c r="N1508" s="1" t="s">
        <v>20</v>
      </c>
      <c r="O1508" s="1">
        <v>4</v>
      </c>
      <c r="P1508" t="str">
        <f t="shared" si="24"/>
        <v>morning</v>
      </c>
    </row>
    <row r="1509" spans="1:16" ht="15.75" customHeight="1" x14ac:dyDescent="0.35">
      <c r="A1509" s="1">
        <v>2508</v>
      </c>
      <c r="B1509" s="6">
        <v>45372</v>
      </c>
      <c r="C1509" s="1">
        <v>203</v>
      </c>
      <c r="D1509" s="1">
        <v>303</v>
      </c>
      <c r="E1509" s="1">
        <v>102</v>
      </c>
      <c r="F1509" s="1">
        <v>2</v>
      </c>
      <c r="G1509" s="15">
        <v>612.37000000000012</v>
      </c>
      <c r="H1509" s="15">
        <v>1224.7400000000002</v>
      </c>
      <c r="I1509" s="15">
        <v>257.19540000000006</v>
      </c>
      <c r="J1509" s="1" t="b">
        <v>0</v>
      </c>
      <c r="K1509" s="9" t="s">
        <v>945</v>
      </c>
      <c r="L1509" s="1">
        <v>2024</v>
      </c>
      <c r="M1509" s="1">
        <v>3</v>
      </c>
      <c r="N1509" s="1" t="s">
        <v>16</v>
      </c>
      <c r="O1509" s="1">
        <v>23</v>
      </c>
      <c r="P1509" t="str">
        <f t="shared" si="24"/>
        <v>night</v>
      </c>
    </row>
    <row r="1510" spans="1:16" ht="15.75" customHeight="1" x14ac:dyDescent="0.35">
      <c r="A1510" s="1">
        <v>2509</v>
      </c>
      <c r="B1510" s="6">
        <v>45280</v>
      </c>
      <c r="C1510" s="1">
        <v>205</v>
      </c>
      <c r="D1510" s="1">
        <v>302</v>
      </c>
      <c r="E1510" s="1">
        <v>102</v>
      </c>
      <c r="F1510" s="1">
        <v>6</v>
      </c>
      <c r="G1510" s="15">
        <v>517.6160000000001</v>
      </c>
      <c r="H1510" s="15">
        <v>3105.6960000000008</v>
      </c>
      <c r="I1510" s="15">
        <v>776.42400000000021</v>
      </c>
      <c r="J1510" s="1" t="b">
        <v>0</v>
      </c>
      <c r="K1510" s="9" t="s">
        <v>472</v>
      </c>
      <c r="L1510" s="1">
        <v>2023</v>
      </c>
      <c r="M1510" s="1">
        <v>12</v>
      </c>
      <c r="N1510" s="1" t="s">
        <v>18</v>
      </c>
      <c r="O1510" s="1">
        <v>1</v>
      </c>
      <c r="P1510" t="str">
        <f t="shared" si="24"/>
        <v>morning</v>
      </c>
    </row>
    <row r="1511" spans="1:16" ht="15.75" customHeight="1" x14ac:dyDescent="0.35">
      <c r="A1511" s="1">
        <v>2510</v>
      </c>
      <c r="B1511" s="6">
        <v>45247</v>
      </c>
      <c r="C1511" s="1">
        <v>202</v>
      </c>
      <c r="D1511" s="1">
        <v>305</v>
      </c>
      <c r="E1511" s="1">
        <v>105</v>
      </c>
      <c r="F1511" s="1">
        <v>3</v>
      </c>
      <c r="G1511" s="15">
        <v>205.018</v>
      </c>
      <c r="H1511" s="15">
        <v>615.05399999999997</v>
      </c>
      <c r="I1511" s="15">
        <v>184.5162</v>
      </c>
      <c r="J1511" s="1" t="b">
        <v>0</v>
      </c>
      <c r="K1511" s="9" t="s">
        <v>946</v>
      </c>
      <c r="L1511" s="1">
        <v>2023</v>
      </c>
      <c r="M1511" s="1">
        <v>11</v>
      </c>
      <c r="N1511" s="1" t="s">
        <v>26</v>
      </c>
      <c r="O1511" s="1">
        <v>4</v>
      </c>
      <c r="P1511" t="str">
        <f t="shared" si="24"/>
        <v>morning</v>
      </c>
    </row>
    <row r="1512" spans="1:16" ht="15.75" customHeight="1" x14ac:dyDescent="0.35">
      <c r="A1512" s="1">
        <v>2511</v>
      </c>
      <c r="B1512" s="6">
        <v>45268</v>
      </c>
      <c r="C1512" s="1">
        <v>204</v>
      </c>
      <c r="D1512" s="1">
        <v>303</v>
      </c>
      <c r="E1512" s="1">
        <v>103</v>
      </c>
      <c r="F1512" s="1">
        <v>10</v>
      </c>
      <c r="G1512" s="15">
        <v>224.42200000000003</v>
      </c>
      <c r="H1512" s="15">
        <v>2244.2200000000003</v>
      </c>
      <c r="I1512" s="15">
        <v>336.63300000000004</v>
      </c>
      <c r="J1512" s="1" t="b">
        <v>0</v>
      </c>
      <c r="K1512" s="9" t="s">
        <v>775</v>
      </c>
      <c r="L1512" s="1">
        <v>2023</v>
      </c>
      <c r="M1512" s="1">
        <v>12</v>
      </c>
      <c r="N1512" s="1" t="s">
        <v>26</v>
      </c>
      <c r="O1512" s="1">
        <v>4</v>
      </c>
      <c r="P1512" t="str">
        <f t="shared" si="24"/>
        <v>morning</v>
      </c>
    </row>
    <row r="1513" spans="1:16" ht="15.75" customHeight="1" x14ac:dyDescent="0.35">
      <c r="A1513" s="1">
        <v>2512</v>
      </c>
      <c r="B1513" s="6">
        <v>45248</v>
      </c>
      <c r="C1513" s="1">
        <v>202</v>
      </c>
      <c r="D1513" s="1">
        <v>305</v>
      </c>
      <c r="E1513" s="1">
        <v>101</v>
      </c>
      <c r="F1513" s="1">
        <v>5</v>
      </c>
      <c r="G1513" s="15">
        <v>111.87000000000002</v>
      </c>
      <c r="H1513" s="15">
        <v>559.35000000000014</v>
      </c>
      <c r="I1513" s="15">
        <v>95.089500000000029</v>
      </c>
      <c r="J1513" s="1" t="b">
        <v>0</v>
      </c>
      <c r="K1513" s="9" t="s">
        <v>837</v>
      </c>
      <c r="L1513" s="1">
        <v>2023</v>
      </c>
      <c r="M1513" s="1">
        <v>11</v>
      </c>
      <c r="N1513" s="1" t="s">
        <v>22</v>
      </c>
      <c r="O1513" s="1">
        <v>10</v>
      </c>
      <c r="P1513" t="str">
        <f t="shared" si="24"/>
        <v>morning</v>
      </c>
    </row>
    <row r="1514" spans="1:16" ht="15.75" customHeight="1" x14ac:dyDescent="0.35">
      <c r="A1514" s="1">
        <v>2513</v>
      </c>
      <c r="B1514" s="6">
        <v>45511</v>
      </c>
      <c r="C1514" s="1">
        <v>202</v>
      </c>
      <c r="D1514" s="1">
        <v>305</v>
      </c>
      <c r="E1514" s="1">
        <v>102</v>
      </c>
      <c r="F1514" s="1">
        <v>5</v>
      </c>
      <c r="G1514" s="15">
        <v>541.35400000000004</v>
      </c>
      <c r="H1514" s="15">
        <v>2706.7700000000004</v>
      </c>
      <c r="I1514" s="15">
        <v>514.2863000000001</v>
      </c>
      <c r="J1514" s="1" t="b">
        <v>0</v>
      </c>
      <c r="K1514" s="9" t="s">
        <v>67</v>
      </c>
      <c r="L1514" s="1">
        <v>2024</v>
      </c>
      <c r="M1514" s="1">
        <v>8</v>
      </c>
      <c r="N1514" s="1" t="s">
        <v>18</v>
      </c>
      <c r="O1514" s="1">
        <v>15</v>
      </c>
      <c r="P1514" t="str">
        <f t="shared" si="24"/>
        <v>afternoon</v>
      </c>
    </row>
    <row r="1515" spans="1:16" ht="15.75" customHeight="1" x14ac:dyDescent="0.35">
      <c r="A1515" s="1">
        <v>2514</v>
      </c>
      <c r="B1515" s="6">
        <v>44911</v>
      </c>
      <c r="C1515" s="1">
        <v>201</v>
      </c>
      <c r="D1515" s="1">
        <v>302</v>
      </c>
      <c r="E1515" s="1">
        <v>104</v>
      </c>
      <c r="F1515" s="1">
        <v>5</v>
      </c>
      <c r="G1515" s="15">
        <v>150.26000000000002</v>
      </c>
      <c r="H1515" s="15">
        <v>751.30000000000007</v>
      </c>
      <c r="I1515" s="15">
        <v>157.773</v>
      </c>
      <c r="J1515" s="1" t="b">
        <v>0</v>
      </c>
      <c r="K1515" s="9" t="s">
        <v>947</v>
      </c>
      <c r="L1515" s="1">
        <v>2022</v>
      </c>
      <c r="M1515" s="1">
        <v>12</v>
      </c>
      <c r="N1515" s="1" t="s">
        <v>26</v>
      </c>
      <c r="O1515" s="1">
        <v>22</v>
      </c>
      <c r="P1515" t="str">
        <f t="shared" si="24"/>
        <v>night</v>
      </c>
    </row>
    <row r="1516" spans="1:16" ht="15.75" customHeight="1" x14ac:dyDescent="0.35">
      <c r="A1516" s="1">
        <v>2515</v>
      </c>
      <c r="B1516" s="6">
        <v>45309</v>
      </c>
      <c r="C1516" s="1">
        <v>202</v>
      </c>
      <c r="D1516" s="1">
        <v>301</v>
      </c>
      <c r="E1516" s="1">
        <v>101</v>
      </c>
      <c r="F1516" s="1">
        <v>5</v>
      </c>
      <c r="G1516" s="15">
        <v>536.60200000000009</v>
      </c>
      <c r="H1516" s="15">
        <v>2683.01</v>
      </c>
      <c r="I1516" s="15">
        <v>670.75250000000005</v>
      </c>
      <c r="J1516" s="1" t="b">
        <v>0</v>
      </c>
      <c r="K1516" s="9" t="s">
        <v>875</v>
      </c>
      <c r="L1516" s="1">
        <v>2024</v>
      </c>
      <c r="M1516" s="1">
        <v>1</v>
      </c>
      <c r="N1516" s="1" t="s">
        <v>16</v>
      </c>
      <c r="O1516" s="1">
        <v>3</v>
      </c>
      <c r="P1516" t="str">
        <f t="shared" si="24"/>
        <v>morning</v>
      </c>
    </row>
    <row r="1517" spans="1:16" ht="15.75" customHeight="1" x14ac:dyDescent="0.35">
      <c r="A1517" s="1">
        <v>2516</v>
      </c>
      <c r="B1517" s="6">
        <v>45044</v>
      </c>
      <c r="C1517" s="1">
        <v>203</v>
      </c>
      <c r="D1517" s="1">
        <v>305</v>
      </c>
      <c r="E1517" s="1">
        <v>104</v>
      </c>
      <c r="F1517" s="1">
        <v>1</v>
      </c>
      <c r="G1517" s="15">
        <v>347.22600000000006</v>
      </c>
      <c r="H1517" s="15">
        <v>347.22600000000006</v>
      </c>
      <c r="I1517" s="15">
        <v>104.16780000000001</v>
      </c>
      <c r="J1517" s="1" t="b">
        <v>1</v>
      </c>
      <c r="K1517" s="9" t="s">
        <v>948</v>
      </c>
      <c r="L1517" s="1">
        <v>2023</v>
      </c>
      <c r="M1517" s="1">
        <v>4</v>
      </c>
      <c r="N1517" s="1" t="s">
        <v>26</v>
      </c>
      <c r="O1517" s="1">
        <v>1</v>
      </c>
      <c r="P1517" t="str">
        <f t="shared" si="24"/>
        <v>morning</v>
      </c>
    </row>
    <row r="1518" spans="1:16" ht="15.75" customHeight="1" x14ac:dyDescent="0.35">
      <c r="A1518" s="1">
        <v>2517</v>
      </c>
      <c r="B1518" s="6">
        <v>45456</v>
      </c>
      <c r="C1518" s="1">
        <v>201</v>
      </c>
      <c r="D1518" s="1">
        <v>305</v>
      </c>
      <c r="E1518" s="1">
        <v>105</v>
      </c>
      <c r="F1518" s="1">
        <v>4</v>
      </c>
      <c r="G1518" s="15">
        <v>621.23599999999999</v>
      </c>
      <c r="H1518" s="15">
        <v>2484.944</v>
      </c>
      <c r="I1518" s="15">
        <v>372.74160000000001</v>
      </c>
      <c r="J1518" s="1" t="b">
        <v>0</v>
      </c>
      <c r="K1518" s="9" t="s">
        <v>511</v>
      </c>
      <c r="L1518" s="1">
        <v>2024</v>
      </c>
      <c r="M1518" s="1">
        <v>6</v>
      </c>
      <c r="N1518" s="1" t="s">
        <v>16</v>
      </c>
      <c r="O1518" s="1">
        <v>12</v>
      </c>
      <c r="P1518" t="str">
        <f t="shared" si="24"/>
        <v>afternoon</v>
      </c>
    </row>
    <row r="1519" spans="1:16" ht="15.75" customHeight="1" x14ac:dyDescent="0.35">
      <c r="A1519" s="1">
        <v>2518</v>
      </c>
      <c r="B1519" s="6">
        <v>45184</v>
      </c>
      <c r="C1519" s="1">
        <v>202</v>
      </c>
      <c r="D1519" s="1">
        <v>304</v>
      </c>
      <c r="E1519" s="1">
        <v>102</v>
      </c>
      <c r="F1519" s="1">
        <v>5</v>
      </c>
      <c r="G1519" s="15">
        <v>238.17200000000003</v>
      </c>
      <c r="H1519" s="15">
        <v>1190.8600000000001</v>
      </c>
      <c r="I1519" s="15">
        <v>202.44620000000003</v>
      </c>
      <c r="J1519" s="1" t="b">
        <v>1</v>
      </c>
      <c r="K1519" s="9" t="s">
        <v>949</v>
      </c>
      <c r="L1519" s="1">
        <v>2023</v>
      </c>
      <c r="M1519" s="1">
        <v>9</v>
      </c>
      <c r="N1519" s="1" t="s">
        <v>26</v>
      </c>
      <c r="O1519" s="1">
        <v>14</v>
      </c>
      <c r="P1519" t="str">
        <f t="shared" si="24"/>
        <v>afternoon</v>
      </c>
    </row>
    <row r="1520" spans="1:16" ht="15.75" customHeight="1" x14ac:dyDescent="0.35">
      <c r="A1520" s="1">
        <v>2519</v>
      </c>
      <c r="B1520" s="6">
        <v>45398</v>
      </c>
      <c r="C1520" s="1">
        <v>202</v>
      </c>
      <c r="D1520" s="1">
        <v>305</v>
      </c>
      <c r="E1520" s="1">
        <v>105</v>
      </c>
      <c r="F1520" s="1">
        <v>7</v>
      </c>
      <c r="G1520" s="15">
        <v>315.63400000000001</v>
      </c>
      <c r="H1520" s="15">
        <v>2209.4380000000001</v>
      </c>
      <c r="I1520" s="15">
        <v>419.79322000000002</v>
      </c>
      <c r="J1520" s="1" t="b">
        <v>0</v>
      </c>
      <c r="K1520" s="9" t="s">
        <v>950</v>
      </c>
      <c r="L1520" s="1">
        <v>2024</v>
      </c>
      <c r="M1520" s="1">
        <v>4</v>
      </c>
      <c r="N1520" s="1" t="s">
        <v>31</v>
      </c>
      <c r="O1520" s="1">
        <v>6</v>
      </c>
      <c r="P1520" t="str">
        <f t="shared" si="24"/>
        <v>morning</v>
      </c>
    </row>
    <row r="1521" spans="1:16" ht="15.75" customHeight="1" x14ac:dyDescent="0.35">
      <c r="A1521" s="1">
        <v>2520</v>
      </c>
      <c r="B1521" s="6">
        <v>45175</v>
      </c>
      <c r="C1521" s="1">
        <v>204</v>
      </c>
      <c r="D1521" s="1">
        <v>304</v>
      </c>
      <c r="E1521" s="1">
        <v>104</v>
      </c>
      <c r="F1521" s="1">
        <v>6</v>
      </c>
      <c r="G1521" s="15">
        <v>278.58600000000001</v>
      </c>
      <c r="H1521" s="15">
        <v>1671.5160000000001</v>
      </c>
      <c r="I1521" s="15">
        <v>351.01836000000003</v>
      </c>
      <c r="J1521" s="1" t="b">
        <v>1</v>
      </c>
      <c r="K1521" s="9" t="s">
        <v>951</v>
      </c>
      <c r="L1521" s="1">
        <v>2023</v>
      </c>
      <c r="M1521" s="1">
        <v>9</v>
      </c>
      <c r="N1521" s="1" t="s">
        <v>18</v>
      </c>
      <c r="O1521" s="1">
        <v>15</v>
      </c>
      <c r="P1521" t="str">
        <f t="shared" si="24"/>
        <v>afternoon</v>
      </c>
    </row>
    <row r="1522" spans="1:16" ht="15.75" customHeight="1" x14ac:dyDescent="0.35">
      <c r="A1522" s="1">
        <v>2521</v>
      </c>
      <c r="B1522" s="6">
        <v>45039</v>
      </c>
      <c r="C1522" s="1">
        <v>203</v>
      </c>
      <c r="D1522" s="1">
        <v>303</v>
      </c>
      <c r="E1522" s="1">
        <v>104</v>
      </c>
      <c r="F1522" s="1">
        <v>8</v>
      </c>
      <c r="G1522" s="15">
        <v>596.42000000000007</v>
      </c>
      <c r="H1522" s="15">
        <v>4771.3600000000006</v>
      </c>
      <c r="I1522" s="15">
        <v>1192.8400000000001</v>
      </c>
      <c r="J1522" s="1" t="b">
        <v>1</v>
      </c>
      <c r="K1522" s="9" t="s">
        <v>952</v>
      </c>
      <c r="L1522" s="1">
        <v>2023</v>
      </c>
      <c r="M1522" s="1">
        <v>4</v>
      </c>
      <c r="N1522" s="1" t="s">
        <v>20</v>
      </c>
      <c r="O1522" s="1">
        <v>20</v>
      </c>
      <c r="P1522" t="str">
        <f t="shared" si="24"/>
        <v>evening</v>
      </c>
    </row>
    <row r="1523" spans="1:16" ht="15.75" customHeight="1" x14ac:dyDescent="0.35">
      <c r="A1523" s="1">
        <v>2522</v>
      </c>
      <c r="B1523" s="6">
        <v>45448</v>
      </c>
      <c r="C1523" s="1">
        <v>203</v>
      </c>
      <c r="D1523" s="1">
        <v>305</v>
      </c>
      <c r="E1523" s="1">
        <v>101</v>
      </c>
      <c r="F1523" s="1">
        <v>3</v>
      </c>
      <c r="G1523" s="15">
        <v>506.15400000000005</v>
      </c>
      <c r="H1523" s="15">
        <v>1518.4620000000002</v>
      </c>
      <c r="I1523" s="15">
        <v>455.53860000000003</v>
      </c>
      <c r="J1523" s="1" t="b">
        <v>1</v>
      </c>
      <c r="K1523" s="9" t="s">
        <v>926</v>
      </c>
      <c r="L1523" s="1">
        <v>2024</v>
      </c>
      <c r="M1523" s="1">
        <v>6</v>
      </c>
      <c r="N1523" s="1" t="s">
        <v>18</v>
      </c>
      <c r="O1523" s="1">
        <v>3</v>
      </c>
      <c r="P1523" t="str">
        <f t="shared" si="24"/>
        <v>morning</v>
      </c>
    </row>
    <row r="1524" spans="1:16" ht="15.75" customHeight="1" x14ac:dyDescent="0.35">
      <c r="A1524" s="1">
        <v>2523</v>
      </c>
      <c r="B1524" s="6">
        <v>45266</v>
      </c>
      <c r="C1524" s="1">
        <v>204</v>
      </c>
      <c r="D1524" s="1">
        <v>302</v>
      </c>
      <c r="E1524" s="1">
        <v>105</v>
      </c>
      <c r="F1524" s="1">
        <v>5</v>
      </c>
      <c r="G1524" s="15">
        <v>502.63400000000001</v>
      </c>
      <c r="H1524" s="15">
        <v>2513.17</v>
      </c>
      <c r="I1524" s="15">
        <v>376.97550000000001</v>
      </c>
      <c r="J1524" s="1" t="b">
        <v>0</v>
      </c>
      <c r="K1524" s="9" t="s">
        <v>953</v>
      </c>
      <c r="L1524" s="1">
        <v>2023</v>
      </c>
      <c r="M1524" s="1">
        <v>12</v>
      </c>
      <c r="N1524" s="1" t="s">
        <v>18</v>
      </c>
      <c r="O1524" s="1">
        <v>6</v>
      </c>
      <c r="P1524" t="str">
        <f t="shared" si="24"/>
        <v>morning</v>
      </c>
    </row>
    <row r="1525" spans="1:16" ht="15.75" customHeight="1" x14ac:dyDescent="0.35">
      <c r="A1525" s="1">
        <v>2524</v>
      </c>
      <c r="B1525" s="6">
        <v>45191</v>
      </c>
      <c r="C1525" s="1">
        <v>201</v>
      </c>
      <c r="D1525" s="1">
        <v>303</v>
      </c>
      <c r="E1525" s="1">
        <v>101</v>
      </c>
      <c r="F1525" s="1">
        <v>4</v>
      </c>
      <c r="G1525" s="15">
        <v>608.21199999999999</v>
      </c>
      <c r="H1525" s="15">
        <v>2432.848</v>
      </c>
      <c r="I1525" s="15">
        <v>413.58416</v>
      </c>
      <c r="J1525" s="1" t="b">
        <v>0</v>
      </c>
      <c r="K1525" s="9" t="s">
        <v>441</v>
      </c>
      <c r="L1525" s="1">
        <v>2023</v>
      </c>
      <c r="M1525" s="1">
        <v>9</v>
      </c>
      <c r="N1525" s="1" t="s">
        <v>26</v>
      </c>
      <c r="O1525" s="1">
        <v>23</v>
      </c>
      <c r="P1525" t="str">
        <f t="shared" si="24"/>
        <v>night</v>
      </c>
    </row>
    <row r="1526" spans="1:16" ht="15.75" customHeight="1" x14ac:dyDescent="0.35">
      <c r="A1526" s="1">
        <v>2525</v>
      </c>
      <c r="B1526" s="6">
        <v>44876</v>
      </c>
      <c r="C1526" s="1">
        <v>201</v>
      </c>
      <c r="D1526" s="1">
        <v>302</v>
      </c>
      <c r="E1526" s="1">
        <v>103</v>
      </c>
      <c r="F1526" s="1">
        <v>4</v>
      </c>
      <c r="G1526" s="15">
        <v>565.55400000000009</v>
      </c>
      <c r="H1526" s="15">
        <v>2262.2160000000003</v>
      </c>
      <c r="I1526" s="15">
        <v>429.8210400000001</v>
      </c>
      <c r="J1526" s="1" t="b">
        <v>0</v>
      </c>
      <c r="K1526" s="9" t="s">
        <v>954</v>
      </c>
      <c r="L1526" s="1">
        <v>2022</v>
      </c>
      <c r="M1526" s="1">
        <v>11</v>
      </c>
      <c r="N1526" s="1" t="s">
        <v>26</v>
      </c>
      <c r="O1526" s="1">
        <v>6</v>
      </c>
      <c r="P1526" t="str">
        <f t="shared" si="24"/>
        <v>morning</v>
      </c>
    </row>
    <row r="1527" spans="1:16" ht="15.75" customHeight="1" x14ac:dyDescent="0.35">
      <c r="A1527" s="1">
        <v>2526</v>
      </c>
      <c r="B1527" s="6">
        <v>44928</v>
      </c>
      <c r="C1527" s="1">
        <v>201</v>
      </c>
      <c r="D1527" s="1">
        <v>305</v>
      </c>
      <c r="E1527" s="1">
        <v>103</v>
      </c>
      <c r="F1527" s="1">
        <v>4</v>
      </c>
      <c r="G1527" s="15">
        <v>314.73200000000003</v>
      </c>
      <c r="H1527" s="15">
        <v>1258.9280000000001</v>
      </c>
      <c r="I1527" s="15">
        <v>264.37488000000002</v>
      </c>
      <c r="J1527" s="1" t="b">
        <v>0</v>
      </c>
      <c r="K1527" s="9" t="s">
        <v>558</v>
      </c>
      <c r="L1527" s="1">
        <v>2023</v>
      </c>
      <c r="M1527" s="1">
        <v>1</v>
      </c>
      <c r="N1527" s="1" t="s">
        <v>28</v>
      </c>
      <c r="O1527" s="1">
        <v>14</v>
      </c>
      <c r="P1527" t="str">
        <f t="shared" si="24"/>
        <v>afternoon</v>
      </c>
    </row>
    <row r="1528" spans="1:16" ht="15.75" customHeight="1" x14ac:dyDescent="0.35">
      <c r="A1528" s="1">
        <v>2527</v>
      </c>
      <c r="B1528" s="6">
        <v>44992</v>
      </c>
      <c r="C1528" s="1">
        <v>202</v>
      </c>
      <c r="D1528" s="1">
        <v>301</v>
      </c>
      <c r="E1528" s="1">
        <v>101</v>
      </c>
      <c r="F1528" s="1">
        <v>7</v>
      </c>
      <c r="G1528" s="15">
        <v>172.304</v>
      </c>
      <c r="H1528" s="15">
        <v>1206.1279999999999</v>
      </c>
      <c r="I1528" s="15">
        <v>301.53199999999998</v>
      </c>
      <c r="J1528" s="1" t="b">
        <v>0</v>
      </c>
      <c r="K1528" s="9" t="s">
        <v>228</v>
      </c>
      <c r="L1528" s="1">
        <v>2023</v>
      </c>
      <c r="M1528" s="1">
        <v>3</v>
      </c>
      <c r="N1528" s="1" t="s">
        <v>31</v>
      </c>
      <c r="O1528" s="1">
        <v>23</v>
      </c>
      <c r="P1528" t="str">
        <f t="shared" si="24"/>
        <v>night</v>
      </c>
    </row>
    <row r="1529" spans="1:16" ht="15.75" customHeight="1" x14ac:dyDescent="0.35">
      <c r="A1529" s="1">
        <v>2528</v>
      </c>
      <c r="B1529" s="6">
        <v>45134</v>
      </c>
      <c r="C1529" s="1">
        <v>204</v>
      </c>
      <c r="D1529" s="1">
        <v>305</v>
      </c>
      <c r="E1529" s="1">
        <v>104</v>
      </c>
      <c r="F1529" s="1">
        <v>2</v>
      </c>
      <c r="G1529" s="15">
        <v>643.47800000000007</v>
      </c>
      <c r="H1529" s="15">
        <v>1286.9560000000001</v>
      </c>
      <c r="I1529" s="15">
        <v>386.08680000000004</v>
      </c>
      <c r="J1529" s="1" t="b">
        <v>0</v>
      </c>
      <c r="K1529" s="9" t="s">
        <v>955</v>
      </c>
      <c r="L1529" s="1">
        <v>2023</v>
      </c>
      <c r="M1529" s="1">
        <v>7</v>
      </c>
      <c r="N1529" s="1" t="s">
        <v>16</v>
      </c>
      <c r="O1529" s="1">
        <v>4</v>
      </c>
      <c r="P1529" t="str">
        <f t="shared" si="24"/>
        <v>morning</v>
      </c>
    </row>
    <row r="1530" spans="1:16" ht="15.75" customHeight="1" x14ac:dyDescent="0.35">
      <c r="A1530" s="1">
        <v>2529</v>
      </c>
      <c r="B1530" s="6">
        <v>45451</v>
      </c>
      <c r="C1530" s="1">
        <v>201</v>
      </c>
      <c r="D1530" s="1">
        <v>303</v>
      </c>
      <c r="E1530" s="1">
        <v>103</v>
      </c>
      <c r="F1530" s="1">
        <v>7</v>
      </c>
      <c r="G1530" s="15">
        <v>641.60800000000006</v>
      </c>
      <c r="H1530" s="15">
        <v>4491.2560000000003</v>
      </c>
      <c r="I1530" s="15">
        <v>673.6884</v>
      </c>
      <c r="J1530" s="1" t="b">
        <v>0</v>
      </c>
      <c r="K1530" s="9" t="s">
        <v>652</v>
      </c>
      <c r="L1530" s="1">
        <v>2024</v>
      </c>
      <c r="M1530" s="1">
        <v>6</v>
      </c>
      <c r="N1530" s="1" t="s">
        <v>22</v>
      </c>
      <c r="O1530" s="1">
        <v>9</v>
      </c>
      <c r="P1530" t="str">
        <f t="shared" si="24"/>
        <v>morning</v>
      </c>
    </row>
    <row r="1531" spans="1:16" ht="15.75" customHeight="1" x14ac:dyDescent="0.35">
      <c r="A1531" s="1">
        <v>2530</v>
      </c>
      <c r="B1531" s="6">
        <v>45433</v>
      </c>
      <c r="C1531" s="1">
        <v>201</v>
      </c>
      <c r="D1531" s="1">
        <v>305</v>
      </c>
      <c r="E1531" s="1">
        <v>104</v>
      </c>
      <c r="F1531" s="1">
        <v>7</v>
      </c>
      <c r="G1531" s="15">
        <v>358.072</v>
      </c>
      <c r="H1531" s="15">
        <v>2506.5039999999999</v>
      </c>
      <c r="I1531" s="15">
        <v>426.10568000000001</v>
      </c>
      <c r="J1531" s="1" t="b">
        <v>0</v>
      </c>
      <c r="K1531" s="9" t="s">
        <v>956</v>
      </c>
      <c r="L1531" s="1">
        <v>2024</v>
      </c>
      <c r="M1531" s="1">
        <v>5</v>
      </c>
      <c r="N1531" s="1" t="s">
        <v>31</v>
      </c>
      <c r="O1531" s="1">
        <v>19</v>
      </c>
      <c r="P1531" t="str">
        <f t="shared" si="24"/>
        <v>evening</v>
      </c>
    </row>
    <row r="1532" spans="1:16" ht="15.75" customHeight="1" x14ac:dyDescent="0.35">
      <c r="A1532" s="1">
        <v>2531</v>
      </c>
      <c r="B1532" s="6">
        <v>45459</v>
      </c>
      <c r="C1532" s="1">
        <v>204</v>
      </c>
      <c r="D1532" s="1">
        <v>301</v>
      </c>
      <c r="E1532" s="1">
        <v>103</v>
      </c>
      <c r="F1532" s="1">
        <v>7</v>
      </c>
      <c r="G1532" s="15">
        <v>81.994000000000014</v>
      </c>
      <c r="H1532" s="15">
        <v>573.95800000000008</v>
      </c>
      <c r="I1532" s="15">
        <v>109.05202000000001</v>
      </c>
      <c r="J1532" s="1" t="b">
        <v>0</v>
      </c>
      <c r="K1532" s="9" t="s">
        <v>800</v>
      </c>
      <c r="L1532" s="1">
        <v>2024</v>
      </c>
      <c r="M1532" s="1">
        <v>6</v>
      </c>
      <c r="N1532" s="1" t="s">
        <v>20</v>
      </c>
      <c r="O1532" s="1">
        <v>12</v>
      </c>
      <c r="P1532" t="str">
        <f t="shared" si="24"/>
        <v>afternoon</v>
      </c>
    </row>
    <row r="1533" spans="1:16" ht="15.75" customHeight="1" x14ac:dyDescent="0.35">
      <c r="A1533" s="1">
        <v>2532</v>
      </c>
      <c r="B1533" s="6">
        <v>45048</v>
      </c>
      <c r="C1533" s="1">
        <v>202</v>
      </c>
      <c r="D1533" s="1">
        <v>305</v>
      </c>
      <c r="E1533" s="1">
        <v>102</v>
      </c>
      <c r="F1533" s="1">
        <v>9</v>
      </c>
      <c r="G1533" s="15">
        <v>645.74400000000003</v>
      </c>
      <c r="H1533" s="15">
        <v>5811.6959999999999</v>
      </c>
      <c r="I1533" s="15">
        <v>1220.45616</v>
      </c>
      <c r="J1533" s="1" t="b">
        <v>0</v>
      </c>
      <c r="K1533" s="9" t="s">
        <v>185</v>
      </c>
      <c r="L1533" s="1">
        <v>2023</v>
      </c>
      <c r="M1533" s="1">
        <v>5</v>
      </c>
      <c r="N1533" s="1" t="s">
        <v>31</v>
      </c>
      <c r="O1533" s="1">
        <v>5</v>
      </c>
      <c r="P1533" t="str">
        <f t="shared" si="24"/>
        <v>morning</v>
      </c>
    </row>
    <row r="1534" spans="1:16" ht="15.75" customHeight="1" x14ac:dyDescent="0.35">
      <c r="A1534" s="1">
        <v>2533</v>
      </c>
      <c r="B1534" s="6">
        <v>45233</v>
      </c>
      <c r="C1534" s="1">
        <v>205</v>
      </c>
      <c r="D1534" s="1">
        <v>303</v>
      </c>
      <c r="E1534" s="1">
        <v>104</v>
      </c>
      <c r="F1534" s="1">
        <v>10</v>
      </c>
      <c r="G1534" s="15">
        <v>479.49</v>
      </c>
      <c r="H1534" s="15">
        <v>4794.8999999999996</v>
      </c>
      <c r="I1534" s="15">
        <v>1198.7249999999999</v>
      </c>
      <c r="J1534" s="1" t="b">
        <v>0</v>
      </c>
      <c r="K1534" s="9" t="s">
        <v>677</v>
      </c>
      <c r="L1534" s="1">
        <v>2023</v>
      </c>
      <c r="M1534" s="1">
        <v>11</v>
      </c>
      <c r="N1534" s="1" t="s">
        <v>26</v>
      </c>
      <c r="O1534" s="1">
        <v>5</v>
      </c>
      <c r="P1534" t="str">
        <f t="shared" si="24"/>
        <v>morning</v>
      </c>
    </row>
    <row r="1535" spans="1:16" ht="15.75" customHeight="1" x14ac:dyDescent="0.35">
      <c r="A1535" s="1">
        <v>2534</v>
      </c>
      <c r="B1535" s="6">
        <v>44879</v>
      </c>
      <c r="C1535" s="1">
        <v>205</v>
      </c>
      <c r="D1535" s="1">
        <v>305</v>
      </c>
      <c r="E1535" s="1">
        <v>104</v>
      </c>
      <c r="F1535" s="1">
        <v>3</v>
      </c>
      <c r="G1535" s="15">
        <v>295.37200000000001</v>
      </c>
      <c r="H1535" s="15">
        <v>886.11599999999999</v>
      </c>
      <c r="I1535" s="15">
        <v>265.83479999999997</v>
      </c>
      <c r="J1535" s="1" t="b">
        <v>0</v>
      </c>
      <c r="K1535" s="9" t="s">
        <v>957</v>
      </c>
      <c r="L1535" s="1">
        <v>2022</v>
      </c>
      <c r="M1535" s="1">
        <v>11</v>
      </c>
      <c r="N1535" s="1" t="s">
        <v>28</v>
      </c>
      <c r="O1535" s="1">
        <v>4</v>
      </c>
      <c r="P1535" t="str">
        <f t="shared" si="24"/>
        <v>morning</v>
      </c>
    </row>
    <row r="1536" spans="1:16" ht="15.75" customHeight="1" x14ac:dyDescent="0.35">
      <c r="A1536" s="1">
        <v>2535</v>
      </c>
      <c r="B1536" s="6">
        <v>45347</v>
      </c>
      <c r="C1536" s="1">
        <v>202</v>
      </c>
      <c r="D1536" s="1">
        <v>303</v>
      </c>
      <c r="E1536" s="1">
        <v>105</v>
      </c>
      <c r="F1536" s="1">
        <v>9</v>
      </c>
      <c r="G1536" s="15">
        <v>597.5200000000001</v>
      </c>
      <c r="H1536" s="15">
        <v>5377.6800000000012</v>
      </c>
      <c r="I1536" s="15">
        <v>806.65200000000016</v>
      </c>
      <c r="J1536" s="1" t="b">
        <v>0</v>
      </c>
      <c r="K1536" s="9" t="s">
        <v>958</v>
      </c>
      <c r="L1536" s="1">
        <v>2024</v>
      </c>
      <c r="M1536" s="1">
        <v>2</v>
      </c>
      <c r="N1536" s="1" t="s">
        <v>20</v>
      </c>
      <c r="O1536" s="1">
        <v>14</v>
      </c>
      <c r="P1536" t="str">
        <f t="shared" si="24"/>
        <v>afternoon</v>
      </c>
    </row>
    <row r="1537" spans="1:16" ht="15.75" customHeight="1" x14ac:dyDescent="0.35">
      <c r="A1537" s="1">
        <v>2536</v>
      </c>
      <c r="B1537" s="6">
        <v>45368</v>
      </c>
      <c r="C1537" s="1">
        <v>202</v>
      </c>
      <c r="D1537" s="1">
        <v>304</v>
      </c>
      <c r="E1537" s="1">
        <v>104</v>
      </c>
      <c r="F1537" s="1">
        <v>5</v>
      </c>
      <c r="G1537" s="15">
        <v>322.76200000000006</v>
      </c>
      <c r="H1537" s="15">
        <v>1613.8100000000004</v>
      </c>
      <c r="I1537" s="15">
        <v>274.34770000000009</v>
      </c>
      <c r="J1537" s="1" t="b">
        <v>0</v>
      </c>
      <c r="K1537" s="9" t="s">
        <v>323</v>
      </c>
      <c r="L1537" s="1">
        <v>2024</v>
      </c>
      <c r="M1537" s="1">
        <v>3</v>
      </c>
      <c r="N1537" s="1" t="s">
        <v>20</v>
      </c>
      <c r="O1537" s="1">
        <v>1</v>
      </c>
      <c r="P1537" t="str">
        <f t="shared" si="24"/>
        <v>morning</v>
      </c>
    </row>
    <row r="1538" spans="1:16" ht="15.75" customHeight="1" x14ac:dyDescent="0.35">
      <c r="A1538" s="1">
        <v>2537</v>
      </c>
      <c r="B1538" s="6">
        <v>44884</v>
      </c>
      <c r="C1538" s="1">
        <v>202</v>
      </c>
      <c r="D1538" s="1">
        <v>301</v>
      </c>
      <c r="E1538" s="1">
        <v>103</v>
      </c>
      <c r="F1538" s="1">
        <v>5</v>
      </c>
      <c r="G1538" s="15">
        <v>96.822000000000003</v>
      </c>
      <c r="H1538" s="15">
        <v>484.11</v>
      </c>
      <c r="I1538" s="15">
        <v>91.980900000000005</v>
      </c>
      <c r="J1538" s="1" t="b">
        <v>0</v>
      </c>
      <c r="K1538" s="9" t="s">
        <v>870</v>
      </c>
      <c r="L1538" s="1">
        <v>2022</v>
      </c>
      <c r="M1538" s="1">
        <v>11</v>
      </c>
      <c r="N1538" s="1" t="s">
        <v>22</v>
      </c>
      <c r="O1538" s="1">
        <v>10</v>
      </c>
      <c r="P1538" t="str">
        <f t="shared" si="24"/>
        <v>morning</v>
      </c>
    </row>
    <row r="1539" spans="1:16" ht="15.75" customHeight="1" x14ac:dyDescent="0.35">
      <c r="A1539" s="1">
        <v>2538</v>
      </c>
      <c r="B1539" s="6">
        <v>45122</v>
      </c>
      <c r="C1539" s="1">
        <v>201</v>
      </c>
      <c r="D1539" s="1">
        <v>303</v>
      </c>
      <c r="E1539" s="1">
        <v>104</v>
      </c>
      <c r="F1539" s="1">
        <v>7</v>
      </c>
      <c r="G1539" s="15">
        <v>221.34200000000001</v>
      </c>
      <c r="H1539" s="15">
        <v>1549.394</v>
      </c>
      <c r="I1539" s="15">
        <v>325.37273999999996</v>
      </c>
      <c r="J1539" s="1" t="b">
        <v>0</v>
      </c>
      <c r="K1539" s="9" t="s">
        <v>775</v>
      </c>
      <c r="L1539" s="1">
        <v>2023</v>
      </c>
      <c r="M1539" s="1">
        <v>7</v>
      </c>
      <c r="N1539" s="1" t="s">
        <v>22</v>
      </c>
      <c r="O1539" s="1">
        <v>4</v>
      </c>
      <c r="P1539" t="str">
        <f t="shared" si="24"/>
        <v>morning</v>
      </c>
    </row>
    <row r="1540" spans="1:16" ht="15.75" customHeight="1" x14ac:dyDescent="0.35">
      <c r="A1540" s="1">
        <v>2539</v>
      </c>
      <c r="B1540" s="6">
        <v>45371</v>
      </c>
      <c r="C1540" s="1">
        <v>204</v>
      </c>
      <c r="D1540" s="1">
        <v>305</v>
      </c>
      <c r="E1540" s="1">
        <v>105</v>
      </c>
      <c r="F1540" s="1">
        <v>2</v>
      </c>
      <c r="G1540" s="15">
        <v>625.98800000000006</v>
      </c>
      <c r="H1540" s="15">
        <v>1251.9760000000001</v>
      </c>
      <c r="I1540" s="15">
        <v>312.99400000000003</v>
      </c>
      <c r="J1540" s="1" t="b">
        <v>0</v>
      </c>
      <c r="K1540" s="9" t="s">
        <v>959</v>
      </c>
      <c r="L1540" s="1">
        <v>2024</v>
      </c>
      <c r="M1540" s="1">
        <v>3</v>
      </c>
      <c r="N1540" s="1" t="s">
        <v>18</v>
      </c>
      <c r="O1540" s="1">
        <v>1</v>
      </c>
      <c r="P1540" t="str">
        <f t="shared" si="24"/>
        <v>morning</v>
      </c>
    </row>
    <row r="1541" spans="1:16" ht="15.75" customHeight="1" x14ac:dyDescent="0.35">
      <c r="A1541" s="1">
        <v>2540</v>
      </c>
      <c r="B1541" s="6">
        <v>45280</v>
      </c>
      <c r="C1541" s="1">
        <v>204</v>
      </c>
      <c r="D1541" s="1">
        <v>305</v>
      </c>
      <c r="E1541" s="1">
        <v>104</v>
      </c>
      <c r="F1541" s="1">
        <v>1</v>
      </c>
      <c r="G1541" s="15">
        <v>615.62599999999998</v>
      </c>
      <c r="H1541" s="15">
        <v>615.62599999999998</v>
      </c>
      <c r="I1541" s="15">
        <v>184.68779999999998</v>
      </c>
      <c r="J1541" s="1" t="b">
        <v>0</v>
      </c>
      <c r="K1541" s="9" t="s">
        <v>960</v>
      </c>
      <c r="L1541" s="1">
        <v>2023</v>
      </c>
      <c r="M1541" s="1">
        <v>12</v>
      </c>
      <c r="N1541" s="1" t="s">
        <v>18</v>
      </c>
      <c r="O1541" s="1">
        <v>7</v>
      </c>
      <c r="P1541" t="str">
        <f t="shared" si="24"/>
        <v>morning</v>
      </c>
    </row>
    <row r="1542" spans="1:16" ht="15.75" customHeight="1" x14ac:dyDescent="0.35">
      <c r="A1542" s="1">
        <v>2541</v>
      </c>
      <c r="B1542" s="6">
        <v>45370</v>
      </c>
      <c r="C1542" s="1">
        <v>203</v>
      </c>
      <c r="D1542" s="1">
        <v>302</v>
      </c>
      <c r="E1542" s="1">
        <v>104</v>
      </c>
      <c r="F1542" s="1">
        <v>6</v>
      </c>
      <c r="G1542" s="15">
        <v>486.64</v>
      </c>
      <c r="H1542" s="15">
        <v>2919.84</v>
      </c>
      <c r="I1542" s="15">
        <v>437.976</v>
      </c>
      <c r="J1542" s="1" t="b">
        <v>1</v>
      </c>
      <c r="K1542" s="9" t="s">
        <v>456</v>
      </c>
      <c r="L1542" s="1">
        <v>2024</v>
      </c>
      <c r="M1542" s="1">
        <v>3</v>
      </c>
      <c r="N1542" s="1" t="s">
        <v>31</v>
      </c>
      <c r="O1542" s="1">
        <v>13</v>
      </c>
      <c r="P1542" t="str">
        <f t="shared" si="24"/>
        <v>afternoon</v>
      </c>
    </row>
    <row r="1543" spans="1:16" ht="15.75" customHeight="1" x14ac:dyDescent="0.35">
      <c r="A1543" s="1">
        <v>2542</v>
      </c>
      <c r="B1543" s="6">
        <v>45022</v>
      </c>
      <c r="C1543" s="1">
        <v>205</v>
      </c>
      <c r="D1543" s="1">
        <v>302</v>
      </c>
      <c r="E1543" s="1">
        <v>105</v>
      </c>
      <c r="F1543" s="1">
        <v>5</v>
      </c>
      <c r="G1543" s="15">
        <v>241.09800000000001</v>
      </c>
      <c r="H1543" s="15">
        <v>1205.49</v>
      </c>
      <c r="I1543" s="15">
        <v>204.9333</v>
      </c>
      <c r="J1543" s="1" t="b">
        <v>0</v>
      </c>
      <c r="K1543" s="9" t="s">
        <v>581</v>
      </c>
      <c r="L1543" s="1">
        <v>2023</v>
      </c>
      <c r="M1543" s="1">
        <v>4</v>
      </c>
      <c r="N1543" s="1" t="s">
        <v>16</v>
      </c>
      <c r="O1543" s="1">
        <v>7</v>
      </c>
      <c r="P1543" t="str">
        <f t="shared" si="24"/>
        <v>morning</v>
      </c>
    </row>
    <row r="1544" spans="1:16" ht="15.75" customHeight="1" x14ac:dyDescent="0.35">
      <c r="A1544" s="1">
        <v>2543</v>
      </c>
      <c r="B1544" s="6">
        <v>45291</v>
      </c>
      <c r="C1544" s="1">
        <v>201</v>
      </c>
      <c r="D1544" s="1">
        <v>302</v>
      </c>
      <c r="E1544" s="1">
        <v>102</v>
      </c>
      <c r="F1544" s="1">
        <v>8</v>
      </c>
      <c r="G1544" s="15">
        <v>158.46600000000001</v>
      </c>
      <c r="H1544" s="15">
        <v>1267.7280000000001</v>
      </c>
      <c r="I1544" s="15">
        <v>240.86832000000001</v>
      </c>
      <c r="J1544" s="1" t="b">
        <v>0</v>
      </c>
      <c r="K1544" s="9" t="s">
        <v>676</v>
      </c>
      <c r="L1544" s="1">
        <v>2023</v>
      </c>
      <c r="M1544" s="1">
        <v>12</v>
      </c>
      <c r="N1544" s="1" t="s">
        <v>20</v>
      </c>
      <c r="O1544" s="1">
        <v>4</v>
      </c>
      <c r="P1544" t="str">
        <f t="shared" si="24"/>
        <v>morning</v>
      </c>
    </row>
    <row r="1545" spans="1:16" ht="15.75" customHeight="1" x14ac:dyDescent="0.35">
      <c r="A1545" s="1">
        <v>2544</v>
      </c>
      <c r="B1545" s="6">
        <v>45479</v>
      </c>
      <c r="C1545" s="1">
        <v>201</v>
      </c>
      <c r="D1545" s="1">
        <v>301</v>
      </c>
      <c r="E1545" s="1">
        <v>105</v>
      </c>
      <c r="F1545" s="1">
        <v>6</v>
      </c>
      <c r="G1545" s="15">
        <v>167.88200000000001</v>
      </c>
      <c r="H1545" s="15">
        <v>1007.292</v>
      </c>
      <c r="I1545" s="15">
        <v>211.53131999999999</v>
      </c>
      <c r="J1545" s="1" t="b">
        <v>0</v>
      </c>
      <c r="K1545" s="9" t="s">
        <v>279</v>
      </c>
      <c r="L1545" s="1">
        <v>2024</v>
      </c>
      <c r="M1545" s="1">
        <v>7</v>
      </c>
      <c r="N1545" s="1" t="s">
        <v>22</v>
      </c>
      <c r="O1545" s="1">
        <v>19</v>
      </c>
      <c r="P1545" t="str">
        <f t="shared" si="24"/>
        <v>evening</v>
      </c>
    </row>
    <row r="1546" spans="1:16" ht="15.75" customHeight="1" x14ac:dyDescent="0.35">
      <c r="A1546" s="1">
        <v>2545</v>
      </c>
      <c r="B1546" s="6">
        <v>45549</v>
      </c>
      <c r="C1546" s="1">
        <v>205</v>
      </c>
      <c r="D1546" s="1">
        <v>304</v>
      </c>
      <c r="E1546" s="1">
        <v>104</v>
      </c>
      <c r="F1546" s="1">
        <v>9</v>
      </c>
      <c r="G1546" s="15">
        <v>323.55400000000003</v>
      </c>
      <c r="H1546" s="15">
        <v>2911.9860000000003</v>
      </c>
      <c r="I1546" s="15">
        <v>727.99650000000008</v>
      </c>
      <c r="J1546" s="1" t="b">
        <v>0</v>
      </c>
      <c r="K1546" s="9" t="s">
        <v>70</v>
      </c>
      <c r="L1546" s="1">
        <v>2024</v>
      </c>
      <c r="M1546" s="1">
        <v>9</v>
      </c>
      <c r="N1546" s="1" t="s">
        <v>22</v>
      </c>
      <c r="O1546" s="1">
        <v>7</v>
      </c>
      <c r="P1546" t="str">
        <f t="shared" si="24"/>
        <v>morning</v>
      </c>
    </row>
    <row r="1547" spans="1:16" ht="15.75" customHeight="1" x14ac:dyDescent="0.35">
      <c r="A1547" s="1">
        <v>2546</v>
      </c>
      <c r="B1547" s="6">
        <v>45532</v>
      </c>
      <c r="C1547" s="1">
        <v>201</v>
      </c>
      <c r="D1547" s="1">
        <v>302</v>
      </c>
      <c r="E1547" s="1">
        <v>101</v>
      </c>
      <c r="F1547" s="1">
        <v>8</v>
      </c>
      <c r="G1547" s="15">
        <v>365.72800000000007</v>
      </c>
      <c r="H1547" s="15">
        <v>2925.8240000000005</v>
      </c>
      <c r="I1547" s="15">
        <v>877.74720000000013</v>
      </c>
      <c r="J1547" s="1" t="b">
        <v>0</v>
      </c>
      <c r="K1547" s="9" t="s">
        <v>21</v>
      </c>
      <c r="L1547" s="1">
        <v>2024</v>
      </c>
      <c r="M1547" s="1">
        <v>8</v>
      </c>
      <c r="N1547" s="1" t="s">
        <v>18</v>
      </c>
      <c r="O1547" s="1">
        <v>6</v>
      </c>
      <c r="P1547" t="str">
        <f t="shared" ref="P1547:P1610" si="25">IF(O1547 &lt; 12, "morning", IF(O1547 &lt; 18, "afternoon", IF(O1547 &lt; 21, "evening", "night")))</f>
        <v>morning</v>
      </c>
    </row>
    <row r="1548" spans="1:16" ht="15.75" customHeight="1" x14ac:dyDescent="0.35">
      <c r="A1548" s="1">
        <v>2547</v>
      </c>
      <c r="B1548" s="6">
        <v>45485</v>
      </c>
      <c r="C1548" s="1">
        <v>202</v>
      </c>
      <c r="D1548" s="1">
        <v>301</v>
      </c>
      <c r="E1548" s="1">
        <v>101</v>
      </c>
      <c r="F1548" s="1">
        <v>6</v>
      </c>
      <c r="G1548" s="15">
        <v>307.03200000000004</v>
      </c>
      <c r="H1548" s="15">
        <v>1842.1920000000002</v>
      </c>
      <c r="I1548" s="15">
        <v>276.3288</v>
      </c>
      <c r="J1548" s="1" t="b">
        <v>0</v>
      </c>
      <c r="K1548" s="9" t="s">
        <v>644</v>
      </c>
      <c r="L1548" s="1">
        <v>2024</v>
      </c>
      <c r="M1548" s="1">
        <v>7</v>
      </c>
      <c r="N1548" s="1" t="s">
        <v>26</v>
      </c>
      <c r="O1548" s="1">
        <v>16</v>
      </c>
      <c r="P1548" t="str">
        <f t="shared" si="25"/>
        <v>afternoon</v>
      </c>
    </row>
    <row r="1549" spans="1:16" ht="15.75" customHeight="1" x14ac:dyDescent="0.35">
      <c r="A1549" s="1">
        <v>2548</v>
      </c>
      <c r="B1549" s="6">
        <v>45438</v>
      </c>
      <c r="C1549" s="1">
        <v>205</v>
      </c>
      <c r="D1549" s="1">
        <v>301</v>
      </c>
      <c r="E1549" s="1">
        <v>104</v>
      </c>
      <c r="F1549" s="1">
        <v>9</v>
      </c>
      <c r="G1549" s="15">
        <v>171.77600000000001</v>
      </c>
      <c r="H1549" s="15">
        <v>1545.9840000000002</v>
      </c>
      <c r="I1549" s="15">
        <v>262.81728000000004</v>
      </c>
      <c r="J1549" s="1" t="b">
        <v>0</v>
      </c>
      <c r="K1549" s="9" t="s">
        <v>279</v>
      </c>
      <c r="L1549" s="1">
        <v>2024</v>
      </c>
      <c r="M1549" s="1">
        <v>5</v>
      </c>
      <c r="N1549" s="1" t="s">
        <v>20</v>
      </c>
      <c r="O1549" s="1">
        <v>19</v>
      </c>
      <c r="P1549" t="str">
        <f t="shared" si="25"/>
        <v>evening</v>
      </c>
    </row>
    <row r="1550" spans="1:16" ht="15.75" customHeight="1" x14ac:dyDescent="0.35">
      <c r="A1550" s="1">
        <v>2549</v>
      </c>
      <c r="B1550" s="6">
        <v>45520</v>
      </c>
      <c r="C1550" s="1">
        <v>204</v>
      </c>
      <c r="D1550" s="1">
        <v>302</v>
      </c>
      <c r="E1550" s="1">
        <v>102</v>
      </c>
      <c r="F1550" s="1">
        <v>5</v>
      </c>
      <c r="G1550" s="15">
        <v>574.00200000000007</v>
      </c>
      <c r="H1550" s="15">
        <v>2870.01</v>
      </c>
      <c r="I1550" s="15">
        <v>545.30190000000005</v>
      </c>
      <c r="J1550" s="1" t="b">
        <v>0</v>
      </c>
      <c r="K1550" s="9" t="s">
        <v>142</v>
      </c>
      <c r="L1550" s="1">
        <v>2024</v>
      </c>
      <c r="M1550" s="1">
        <v>8</v>
      </c>
      <c r="N1550" s="1" t="s">
        <v>26</v>
      </c>
      <c r="O1550" s="1">
        <v>5</v>
      </c>
      <c r="P1550" t="str">
        <f t="shared" si="25"/>
        <v>morning</v>
      </c>
    </row>
    <row r="1551" spans="1:16" ht="15.75" customHeight="1" x14ac:dyDescent="0.35">
      <c r="A1551" s="1">
        <v>2550</v>
      </c>
      <c r="B1551" s="6">
        <v>45060</v>
      </c>
      <c r="C1551" s="1">
        <v>205</v>
      </c>
      <c r="D1551" s="1">
        <v>304</v>
      </c>
      <c r="E1551" s="1">
        <v>103</v>
      </c>
      <c r="F1551" s="1">
        <v>2</v>
      </c>
      <c r="G1551" s="15">
        <v>576.26800000000003</v>
      </c>
      <c r="H1551" s="15">
        <v>1152.5360000000001</v>
      </c>
      <c r="I1551" s="15">
        <v>242.03255999999999</v>
      </c>
      <c r="J1551" s="1" t="b">
        <v>0</v>
      </c>
      <c r="K1551" s="9" t="s">
        <v>961</v>
      </c>
      <c r="L1551" s="1">
        <v>2023</v>
      </c>
      <c r="M1551" s="1">
        <v>5</v>
      </c>
      <c r="N1551" s="1" t="s">
        <v>20</v>
      </c>
      <c r="O1551" s="1">
        <v>1</v>
      </c>
      <c r="P1551" t="str">
        <f t="shared" si="25"/>
        <v>morning</v>
      </c>
    </row>
    <row r="1552" spans="1:16" ht="15.75" customHeight="1" x14ac:dyDescent="0.35">
      <c r="A1552" s="1">
        <v>2551</v>
      </c>
      <c r="B1552" s="6">
        <v>45399</v>
      </c>
      <c r="C1552" s="1">
        <v>202</v>
      </c>
      <c r="D1552" s="1">
        <v>301</v>
      </c>
      <c r="E1552" s="1">
        <v>101</v>
      </c>
      <c r="F1552" s="1">
        <v>3</v>
      </c>
      <c r="G1552" s="15">
        <v>144.67200000000003</v>
      </c>
      <c r="H1552" s="15">
        <v>434.01600000000008</v>
      </c>
      <c r="I1552" s="15">
        <v>108.50400000000002</v>
      </c>
      <c r="J1552" s="1" t="b">
        <v>1</v>
      </c>
      <c r="K1552" s="9" t="s">
        <v>548</v>
      </c>
      <c r="L1552" s="1">
        <v>2024</v>
      </c>
      <c r="M1552" s="1">
        <v>4</v>
      </c>
      <c r="N1552" s="1" t="s">
        <v>18</v>
      </c>
      <c r="O1552" s="1">
        <v>18</v>
      </c>
      <c r="P1552" t="str">
        <f t="shared" si="25"/>
        <v>evening</v>
      </c>
    </row>
    <row r="1553" spans="1:16" ht="15.75" customHeight="1" x14ac:dyDescent="0.35">
      <c r="A1553" s="1">
        <v>2552</v>
      </c>
      <c r="B1553" s="6">
        <v>45426</v>
      </c>
      <c r="C1553" s="1">
        <v>202</v>
      </c>
      <c r="D1553" s="1">
        <v>304</v>
      </c>
      <c r="E1553" s="1">
        <v>101</v>
      </c>
      <c r="F1553" s="1">
        <v>9</v>
      </c>
      <c r="G1553" s="15">
        <v>119.79000000000002</v>
      </c>
      <c r="H1553" s="15">
        <v>1078.1100000000001</v>
      </c>
      <c r="I1553" s="15">
        <v>323.43300000000005</v>
      </c>
      <c r="J1553" s="1" t="b">
        <v>0</v>
      </c>
      <c r="K1553" s="9" t="s">
        <v>628</v>
      </c>
      <c r="L1553" s="1">
        <v>2024</v>
      </c>
      <c r="M1553" s="1">
        <v>5</v>
      </c>
      <c r="N1553" s="1" t="s">
        <v>31</v>
      </c>
      <c r="O1553" s="1">
        <v>15</v>
      </c>
      <c r="P1553" t="str">
        <f t="shared" si="25"/>
        <v>afternoon</v>
      </c>
    </row>
    <row r="1554" spans="1:16" ht="15.75" customHeight="1" x14ac:dyDescent="0.35">
      <c r="A1554" s="1">
        <v>2553</v>
      </c>
      <c r="B1554" s="6">
        <v>44955</v>
      </c>
      <c r="C1554" s="1">
        <v>204</v>
      </c>
      <c r="D1554" s="1">
        <v>301</v>
      </c>
      <c r="E1554" s="1">
        <v>103</v>
      </c>
      <c r="F1554" s="1">
        <v>2</v>
      </c>
      <c r="G1554" s="15">
        <v>177.71600000000001</v>
      </c>
      <c r="H1554" s="15">
        <v>355.43200000000002</v>
      </c>
      <c r="I1554" s="15">
        <v>53.314799999999998</v>
      </c>
      <c r="J1554" s="1" t="b">
        <v>0</v>
      </c>
      <c r="K1554" s="9" t="s">
        <v>962</v>
      </c>
      <c r="L1554" s="1">
        <v>2023</v>
      </c>
      <c r="M1554" s="1">
        <v>1</v>
      </c>
      <c r="N1554" s="1" t="s">
        <v>20</v>
      </c>
      <c r="O1554" s="1">
        <v>2</v>
      </c>
      <c r="P1554" t="str">
        <f t="shared" si="25"/>
        <v>morning</v>
      </c>
    </row>
    <row r="1555" spans="1:16" ht="15.75" customHeight="1" x14ac:dyDescent="0.35">
      <c r="A1555" s="1">
        <v>2554</v>
      </c>
      <c r="B1555" s="6">
        <v>45113</v>
      </c>
      <c r="C1555" s="1">
        <v>201</v>
      </c>
      <c r="D1555" s="1">
        <v>305</v>
      </c>
      <c r="E1555" s="1">
        <v>101</v>
      </c>
      <c r="F1555" s="1">
        <v>6</v>
      </c>
      <c r="G1555" s="15">
        <v>448.22800000000007</v>
      </c>
      <c r="H1555" s="15">
        <v>2689.3680000000004</v>
      </c>
      <c r="I1555" s="15">
        <v>457.19256000000007</v>
      </c>
      <c r="J1555" s="1" t="b">
        <v>0</v>
      </c>
      <c r="K1555" s="9" t="s">
        <v>834</v>
      </c>
      <c r="L1555" s="1">
        <v>2023</v>
      </c>
      <c r="M1555" s="1">
        <v>7</v>
      </c>
      <c r="N1555" s="1" t="s">
        <v>16</v>
      </c>
      <c r="O1555" s="1">
        <v>16</v>
      </c>
      <c r="P1555" t="str">
        <f t="shared" si="25"/>
        <v>afternoon</v>
      </c>
    </row>
    <row r="1556" spans="1:16" ht="15.75" customHeight="1" x14ac:dyDescent="0.35">
      <c r="A1556" s="1">
        <v>2555</v>
      </c>
      <c r="B1556" s="6">
        <v>44934</v>
      </c>
      <c r="C1556" s="1">
        <v>205</v>
      </c>
      <c r="D1556" s="1">
        <v>303</v>
      </c>
      <c r="E1556" s="1">
        <v>103</v>
      </c>
      <c r="F1556" s="1">
        <v>5</v>
      </c>
      <c r="G1556" s="15">
        <v>387.92600000000004</v>
      </c>
      <c r="H1556" s="15">
        <v>1939.63</v>
      </c>
      <c r="I1556" s="15">
        <v>368.52970000000005</v>
      </c>
      <c r="J1556" s="1" t="b">
        <v>0</v>
      </c>
      <c r="K1556" s="9" t="s">
        <v>384</v>
      </c>
      <c r="L1556" s="1">
        <v>2023</v>
      </c>
      <c r="M1556" s="1">
        <v>1</v>
      </c>
      <c r="N1556" s="1" t="s">
        <v>20</v>
      </c>
      <c r="O1556" s="1">
        <v>7</v>
      </c>
      <c r="P1556" t="str">
        <f t="shared" si="25"/>
        <v>morning</v>
      </c>
    </row>
    <row r="1557" spans="1:16" ht="15.75" customHeight="1" x14ac:dyDescent="0.35">
      <c r="A1557" s="1">
        <v>2556</v>
      </c>
      <c r="B1557" s="6">
        <v>45419</v>
      </c>
      <c r="C1557" s="1">
        <v>205</v>
      </c>
      <c r="D1557" s="1">
        <v>304</v>
      </c>
      <c r="E1557" s="1">
        <v>105</v>
      </c>
      <c r="F1557" s="1">
        <v>2</v>
      </c>
      <c r="G1557" s="15">
        <v>362.16400000000004</v>
      </c>
      <c r="H1557" s="15">
        <v>724.32800000000009</v>
      </c>
      <c r="I1557" s="15">
        <v>152.10888</v>
      </c>
      <c r="J1557" s="1" t="b">
        <v>0</v>
      </c>
      <c r="K1557" s="9" t="s">
        <v>963</v>
      </c>
      <c r="L1557" s="1">
        <v>2024</v>
      </c>
      <c r="M1557" s="1">
        <v>5</v>
      </c>
      <c r="N1557" s="1" t="s">
        <v>31</v>
      </c>
      <c r="O1557" s="1">
        <v>17</v>
      </c>
      <c r="P1557" t="str">
        <f t="shared" si="25"/>
        <v>afternoon</v>
      </c>
    </row>
    <row r="1558" spans="1:16" ht="15.75" customHeight="1" x14ac:dyDescent="0.35">
      <c r="A1558" s="1">
        <v>2557</v>
      </c>
      <c r="B1558" s="6">
        <v>45135</v>
      </c>
      <c r="C1558" s="1">
        <v>201</v>
      </c>
      <c r="D1558" s="1">
        <v>302</v>
      </c>
      <c r="E1558" s="1">
        <v>104</v>
      </c>
      <c r="F1558" s="1">
        <v>8</v>
      </c>
      <c r="G1558" s="15">
        <v>562.452</v>
      </c>
      <c r="H1558" s="15">
        <v>4499.616</v>
      </c>
      <c r="I1558" s="15">
        <v>1124.904</v>
      </c>
      <c r="J1558" s="1" t="b">
        <v>0</v>
      </c>
      <c r="K1558" s="9" t="s">
        <v>220</v>
      </c>
      <c r="L1558" s="1">
        <v>2023</v>
      </c>
      <c r="M1558" s="1">
        <v>7</v>
      </c>
      <c r="N1558" s="1" t="s">
        <v>26</v>
      </c>
      <c r="O1558" s="1">
        <v>1</v>
      </c>
      <c r="P1558" t="str">
        <f t="shared" si="25"/>
        <v>morning</v>
      </c>
    </row>
    <row r="1559" spans="1:16" ht="15.75" customHeight="1" x14ac:dyDescent="0.35">
      <c r="A1559" s="1">
        <v>2558</v>
      </c>
      <c r="B1559" s="6">
        <v>45303</v>
      </c>
      <c r="C1559" s="1">
        <v>205</v>
      </c>
      <c r="D1559" s="1">
        <v>303</v>
      </c>
      <c r="E1559" s="1">
        <v>101</v>
      </c>
      <c r="F1559" s="1">
        <v>2</v>
      </c>
      <c r="G1559" s="15">
        <v>405.68000000000006</v>
      </c>
      <c r="H1559" s="15">
        <v>811.36000000000013</v>
      </c>
      <c r="I1559" s="15">
        <v>243.40800000000002</v>
      </c>
      <c r="J1559" s="1" t="b">
        <v>0</v>
      </c>
      <c r="K1559" s="9" t="s">
        <v>489</v>
      </c>
      <c r="L1559" s="1">
        <v>2024</v>
      </c>
      <c r="M1559" s="1">
        <v>1</v>
      </c>
      <c r="N1559" s="1" t="s">
        <v>26</v>
      </c>
      <c r="O1559" s="1">
        <v>17</v>
      </c>
      <c r="P1559" t="str">
        <f t="shared" si="25"/>
        <v>afternoon</v>
      </c>
    </row>
    <row r="1560" spans="1:16" ht="15.75" customHeight="1" x14ac:dyDescent="0.35">
      <c r="A1560" s="1">
        <v>2559</v>
      </c>
      <c r="B1560" s="6">
        <v>45195</v>
      </c>
      <c r="C1560" s="1">
        <v>202</v>
      </c>
      <c r="D1560" s="1">
        <v>305</v>
      </c>
      <c r="E1560" s="1">
        <v>105</v>
      </c>
      <c r="F1560" s="1">
        <v>6</v>
      </c>
      <c r="G1560" s="15">
        <v>185.41600000000003</v>
      </c>
      <c r="H1560" s="15">
        <v>1112.4960000000001</v>
      </c>
      <c r="I1560" s="15">
        <v>166.87440000000001</v>
      </c>
      <c r="J1560" s="1" t="b">
        <v>0</v>
      </c>
      <c r="K1560" s="9" t="s">
        <v>100</v>
      </c>
      <c r="L1560" s="1">
        <v>2023</v>
      </c>
      <c r="M1560" s="1">
        <v>9</v>
      </c>
      <c r="N1560" s="1" t="s">
        <v>31</v>
      </c>
      <c r="O1560" s="1">
        <v>7</v>
      </c>
      <c r="P1560" t="str">
        <f t="shared" si="25"/>
        <v>morning</v>
      </c>
    </row>
    <row r="1561" spans="1:16" ht="15.75" customHeight="1" x14ac:dyDescent="0.35">
      <c r="A1561" s="1">
        <v>2560</v>
      </c>
      <c r="B1561" s="6">
        <v>45037</v>
      </c>
      <c r="C1561" s="1">
        <v>203</v>
      </c>
      <c r="D1561" s="1">
        <v>303</v>
      </c>
      <c r="E1561" s="1">
        <v>105</v>
      </c>
      <c r="F1561" s="1">
        <v>3</v>
      </c>
      <c r="G1561" s="15">
        <v>539.52800000000002</v>
      </c>
      <c r="H1561" s="15">
        <v>1618.5840000000001</v>
      </c>
      <c r="I1561" s="15">
        <v>275.15928000000002</v>
      </c>
      <c r="J1561" s="1" t="b">
        <v>0</v>
      </c>
      <c r="K1561" s="9" t="s">
        <v>260</v>
      </c>
      <c r="L1561" s="1">
        <v>2023</v>
      </c>
      <c r="M1561" s="1">
        <v>4</v>
      </c>
      <c r="N1561" s="1" t="s">
        <v>26</v>
      </c>
      <c r="O1561" s="1">
        <v>10</v>
      </c>
      <c r="P1561" t="str">
        <f t="shared" si="25"/>
        <v>morning</v>
      </c>
    </row>
    <row r="1562" spans="1:16" ht="15.75" customHeight="1" x14ac:dyDescent="0.35">
      <c r="A1562" s="1">
        <v>2561</v>
      </c>
      <c r="B1562" s="6">
        <v>45078</v>
      </c>
      <c r="C1562" s="1">
        <v>205</v>
      </c>
      <c r="D1562" s="1">
        <v>303</v>
      </c>
      <c r="E1562" s="1">
        <v>105</v>
      </c>
      <c r="F1562" s="1">
        <v>6</v>
      </c>
      <c r="G1562" s="15">
        <v>294.75600000000003</v>
      </c>
      <c r="H1562" s="15">
        <v>1768.5360000000001</v>
      </c>
      <c r="I1562" s="15">
        <v>336.02184</v>
      </c>
      <c r="J1562" s="1" t="b">
        <v>0</v>
      </c>
      <c r="K1562" s="9" t="s">
        <v>361</v>
      </c>
      <c r="L1562" s="1">
        <v>2023</v>
      </c>
      <c r="M1562" s="1">
        <v>6</v>
      </c>
      <c r="N1562" s="1" t="s">
        <v>16</v>
      </c>
      <c r="O1562" s="1">
        <v>4</v>
      </c>
      <c r="P1562" t="str">
        <f t="shared" si="25"/>
        <v>morning</v>
      </c>
    </row>
    <row r="1563" spans="1:16" ht="15.75" customHeight="1" x14ac:dyDescent="0.35">
      <c r="A1563" s="1">
        <v>2262</v>
      </c>
      <c r="B1563" s="6">
        <v>45576</v>
      </c>
      <c r="C1563" s="1">
        <v>205</v>
      </c>
      <c r="D1563" s="1">
        <v>303</v>
      </c>
      <c r="E1563" s="1">
        <v>101</v>
      </c>
      <c r="F1563" s="1">
        <v>2</v>
      </c>
      <c r="G1563" s="15">
        <v>500.58800000000002</v>
      </c>
      <c r="H1563" s="15">
        <v>1001.176</v>
      </c>
      <c r="I1563" s="15">
        <v>210.24696</v>
      </c>
      <c r="J1563" s="1" t="b">
        <v>1</v>
      </c>
      <c r="K1563" s="9" t="s">
        <v>848</v>
      </c>
      <c r="L1563" s="1">
        <v>2024</v>
      </c>
      <c r="M1563" s="1">
        <v>10</v>
      </c>
      <c r="N1563" s="1" t="s">
        <v>26</v>
      </c>
      <c r="O1563" s="1">
        <v>3</v>
      </c>
      <c r="P1563" t="str">
        <f t="shared" si="25"/>
        <v>morning</v>
      </c>
    </row>
    <row r="1564" spans="1:16" ht="15.75" customHeight="1" x14ac:dyDescent="0.35">
      <c r="A1564" s="1">
        <v>2563</v>
      </c>
      <c r="B1564" s="6">
        <v>45418</v>
      </c>
      <c r="C1564" s="1">
        <v>201</v>
      </c>
      <c r="D1564" s="1">
        <v>305</v>
      </c>
      <c r="E1564" s="1">
        <v>105</v>
      </c>
      <c r="F1564" s="1">
        <v>8</v>
      </c>
      <c r="G1564" s="15">
        <v>99.352000000000004</v>
      </c>
      <c r="H1564" s="15">
        <v>794.81600000000003</v>
      </c>
      <c r="I1564" s="15">
        <v>198.70400000000001</v>
      </c>
      <c r="J1564" s="1" t="b">
        <v>0</v>
      </c>
      <c r="K1564" s="9" t="s">
        <v>679</v>
      </c>
      <c r="L1564" s="1">
        <v>2024</v>
      </c>
      <c r="M1564" s="1">
        <v>5</v>
      </c>
      <c r="N1564" s="1" t="s">
        <v>28</v>
      </c>
      <c r="O1564" s="1">
        <v>16</v>
      </c>
      <c r="P1564" t="str">
        <f t="shared" si="25"/>
        <v>afternoon</v>
      </c>
    </row>
    <row r="1565" spans="1:16" ht="15.75" customHeight="1" x14ac:dyDescent="0.35">
      <c r="A1565" s="1">
        <v>2299</v>
      </c>
      <c r="B1565" s="6">
        <v>45585</v>
      </c>
      <c r="C1565" s="1">
        <v>202</v>
      </c>
      <c r="D1565" s="1">
        <v>302</v>
      </c>
      <c r="E1565" s="1">
        <v>103</v>
      </c>
      <c r="F1565" s="1">
        <v>7</v>
      </c>
      <c r="G1565" s="15">
        <v>103.554</v>
      </c>
      <c r="H1565" s="15">
        <v>724.87800000000004</v>
      </c>
      <c r="I1565" s="15">
        <v>181.21950000000001</v>
      </c>
      <c r="J1565" s="1" t="b">
        <v>0</v>
      </c>
      <c r="K1565" s="9" t="s">
        <v>530</v>
      </c>
      <c r="L1565" s="1">
        <v>2024</v>
      </c>
      <c r="M1565" s="1">
        <v>10</v>
      </c>
      <c r="N1565" s="1" t="s">
        <v>20</v>
      </c>
      <c r="O1565" s="1">
        <v>22</v>
      </c>
      <c r="P1565" t="str">
        <f t="shared" si="25"/>
        <v>night</v>
      </c>
    </row>
    <row r="1566" spans="1:16" ht="15.75" customHeight="1" x14ac:dyDescent="0.35">
      <c r="A1566" s="1">
        <v>2565</v>
      </c>
      <c r="B1566" s="6">
        <v>45151</v>
      </c>
      <c r="C1566" s="1">
        <v>204</v>
      </c>
      <c r="D1566" s="1">
        <v>303</v>
      </c>
      <c r="E1566" s="1">
        <v>103</v>
      </c>
      <c r="F1566" s="1">
        <v>3</v>
      </c>
      <c r="G1566" s="15">
        <v>64.658000000000001</v>
      </c>
      <c r="H1566" s="15">
        <v>193.97399999999999</v>
      </c>
      <c r="I1566" s="15">
        <v>29.096099999999996</v>
      </c>
      <c r="J1566" s="1" t="b">
        <v>0</v>
      </c>
      <c r="K1566" s="9" t="s">
        <v>355</v>
      </c>
      <c r="L1566" s="1">
        <v>2023</v>
      </c>
      <c r="M1566" s="1">
        <v>8</v>
      </c>
      <c r="N1566" s="1" t="s">
        <v>20</v>
      </c>
      <c r="O1566" s="1">
        <v>3</v>
      </c>
      <c r="P1566" t="str">
        <f t="shared" si="25"/>
        <v>morning</v>
      </c>
    </row>
    <row r="1567" spans="1:16" ht="15.75" customHeight="1" x14ac:dyDescent="0.35">
      <c r="A1567" s="1">
        <v>2566</v>
      </c>
      <c r="B1567" s="6">
        <v>45540</v>
      </c>
      <c r="C1567" s="1">
        <v>201</v>
      </c>
      <c r="D1567" s="1">
        <v>302</v>
      </c>
      <c r="E1567" s="1">
        <v>103</v>
      </c>
      <c r="F1567" s="1">
        <v>5</v>
      </c>
      <c r="G1567" s="15">
        <v>292.71000000000004</v>
      </c>
      <c r="H1567" s="15">
        <v>1463.5500000000002</v>
      </c>
      <c r="I1567" s="15">
        <v>248.80350000000004</v>
      </c>
      <c r="J1567" s="1" t="b">
        <v>0</v>
      </c>
      <c r="K1567" s="9" t="s">
        <v>570</v>
      </c>
      <c r="L1567" s="1">
        <v>2024</v>
      </c>
      <c r="M1567" s="1">
        <v>9</v>
      </c>
      <c r="N1567" s="1" t="s">
        <v>16</v>
      </c>
      <c r="O1567" s="1">
        <v>23</v>
      </c>
      <c r="P1567" t="str">
        <f t="shared" si="25"/>
        <v>night</v>
      </c>
    </row>
    <row r="1568" spans="1:16" ht="15.75" customHeight="1" x14ac:dyDescent="0.35">
      <c r="A1568" s="1">
        <v>2567</v>
      </c>
      <c r="B1568" s="6">
        <v>44861</v>
      </c>
      <c r="C1568" s="1">
        <v>205</v>
      </c>
      <c r="D1568" s="1">
        <v>302</v>
      </c>
      <c r="E1568" s="1">
        <v>103</v>
      </c>
      <c r="F1568" s="1">
        <v>9</v>
      </c>
      <c r="G1568" s="15">
        <v>515.65800000000002</v>
      </c>
      <c r="H1568" s="15">
        <v>4640.9220000000005</v>
      </c>
      <c r="I1568" s="15">
        <v>881.77518000000009</v>
      </c>
      <c r="J1568" s="1" t="b">
        <v>0</v>
      </c>
      <c r="K1568" s="9" t="s">
        <v>239</v>
      </c>
      <c r="L1568" s="1">
        <v>2022</v>
      </c>
      <c r="M1568" s="1">
        <v>10</v>
      </c>
      <c r="N1568" s="1" t="s">
        <v>16</v>
      </c>
      <c r="O1568" s="1">
        <v>21</v>
      </c>
      <c r="P1568" t="str">
        <f t="shared" si="25"/>
        <v>night</v>
      </c>
    </row>
    <row r="1569" spans="1:16" ht="15.75" customHeight="1" x14ac:dyDescent="0.35">
      <c r="A1569" s="1">
        <v>2568</v>
      </c>
      <c r="B1569" s="6">
        <v>45069</v>
      </c>
      <c r="C1569" s="1">
        <v>204</v>
      </c>
      <c r="D1569" s="1">
        <v>304</v>
      </c>
      <c r="E1569" s="1">
        <v>102</v>
      </c>
      <c r="F1569" s="1">
        <v>6</v>
      </c>
      <c r="G1569" s="15">
        <v>620.64200000000005</v>
      </c>
      <c r="H1569" s="15">
        <v>3723.8520000000003</v>
      </c>
      <c r="I1569" s="15">
        <v>782.00891999999999</v>
      </c>
      <c r="J1569" s="1" t="b">
        <v>0</v>
      </c>
      <c r="K1569" s="9" t="s">
        <v>41</v>
      </c>
      <c r="L1569" s="1">
        <v>2023</v>
      </c>
      <c r="M1569" s="1">
        <v>5</v>
      </c>
      <c r="N1569" s="1" t="s">
        <v>31</v>
      </c>
      <c r="O1569" s="1">
        <v>23</v>
      </c>
      <c r="P1569" t="str">
        <f t="shared" si="25"/>
        <v>night</v>
      </c>
    </row>
    <row r="1570" spans="1:16" ht="15.75" customHeight="1" x14ac:dyDescent="0.35">
      <c r="A1570" s="1">
        <v>2569</v>
      </c>
      <c r="B1570" s="6">
        <v>45463</v>
      </c>
      <c r="C1570" s="1">
        <v>202</v>
      </c>
      <c r="D1570" s="1">
        <v>303</v>
      </c>
      <c r="E1570" s="1">
        <v>102</v>
      </c>
      <c r="F1570" s="1">
        <v>8</v>
      </c>
      <c r="G1570" s="15">
        <v>207.08600000000001</v>
      </c>
      <c r="H1570" s="15">
        <v>1656.6880000000001</v>
      </c>
      <c r="I1570" s="15">
        <v>414.17200000000003</v>
      </c>
      <c r="J1570" s="1" t="b">
        <v>1</v>
      </c>
      <c r="K1570" s="9" t="s">
        <v>964</v>
      </c>
      <c r="L1570" s="1">
        <v>2024</v>
      </c>
      <c r="M1570" s="1">
        <v>6</v>
      </c>
      <c r="N1570" s="1" t="s">
        <v>16</v>
      </c>
      <c r="O1570" s="1">
        <v>10</v>
      </c>
      <c r="P1570" t="str">
        <f t="shared" si="25"/>
        <v>morning</v>
      </c>
    </row>
    <row r="1571" spans="1:16" ht="15.75" customHeight="1" x14ac:dyDescent="0.35">
      <c r="A1571" s="1">
        <v>2570</v>
      </c>
      <c r="B1571" s="6">
        <v>45368</v>
      </c>
      <c r="C1571" s="1">
        <v>201</v>
      </c>
      <c r="D1571" s="1">
        <v>301</v>
      </c>
      <c r="E1571" s="1">
        <v>103</v>
      </c>
      <c r="F1571" s="1">
        <v>5</v>
      </c>
      <c r="G1571" s="15">
        <v>286.39600000000002</v>
      </c>
      <c r="H1571" s="15">
        <v>1431.98</v>
      </c>
      <c r="I1571" s="15">
        <v>429.59399999999999</v>
      </c>
      <c r="J1571" s="1" t="b">
        <v>0</v>
      </c>
      <c r="K1571" s="9" t="s">
        <v>939</v>
      </c>
      <c r="L1571" s="1">
        <v>2024</v>
      </c>
      <c r="M1571" s="1">
        <v>3</v>
      </c>
      <c r="N1571" s="1" t="s">
        <v>20</v>
      </c>
      <c r="O1571" s="1">
        <v>21</v>
      </c>
      <c r="P1571" t="str">
        <f t="shared" si="25"/>
        <v>night</v>
      </c>
    </row>
    <row r="1572" spans="1:16" ht="15.75" customHeight="1" x14ac:dyDescent="0.35">
      <c r="A1572" s="1">
        <v>2877</v>
      </c>
      <c r="B1572" s="6">
        <v>45570</v>
      </c>
      <c r="C1572" s="1">
        <v>203</v>
      </c>
      <c r="D1572" s="1">
        <v>302</v>
      </c>
      <c r="E1572" s="1">
        <v>104</v>
      </c>
      <c r="F1572" s="1">
        <v>2</v>
      </c>
      <c r="G1572" s="15">
        <v>602.14</v>
      </c>
      <c r="H1572" s="15">
        <v>1204.28</v>
      </c>
      <c r="I1572" s="15">
        <v>180.642</v>
      </c>
      <c r="J1572" s="1" t="b">
        <v>1</v>
      </c>
      <c r="K1572" s="9" t="s">
        <v>896</v>
      </c>
      <c r="L1572" s="1">
        <v>2024</v>
      </c>
      <c r="M1572" s="1">
        <v>10</v>
      </c>
      <c r="N1572" s="1" t="s">
        <v>22</v>
      </c>
      <c r="O1572" s="1">
        <v>7</v>
      </c>
      <c r="P1572" t="str">
        <f t="shared" si="25"/>
        <v>morning</v>
      </c>
    </row>
    <row r="1573" spans="1:16" ht="15.75" customHeight="1" x14ac:dyDescent="0.35">
      <c r="A1573" s="1">
        <v>2572</v>
      </c>
      <c r="B1573" s="6">
        <v>45291</v>
      </c>
      <c r="C1573" s="1">
        <v>205</v>
      </c>
      <c r="D1573" s="1">
        <v>304</v>
      </c>
      <c r="E1573" s="1">
        <v>103</v>
      </c>
      <c r="F1573" s="1">
        <v>1</v>
      </c>
      <c r="G1573" s="15">
        <v>168.14600000000002</v>
      </c>
      <c r="H1573" s="15">
        <v>168.14600000000002</v>
      </c>
      <c r="I1573" s="15">
        <v>28.584820000000004</v>
      </c>
      <c r="J1573" s="1" t="b">
        <v>1</v>
      </c>
      <c r="K1573" s="9" t="s">
        <v>536</v>
      </c>
      <c r="L1573" s="1">
        <v>2023</v>
      </c>
      <c r="M1573" s="1">
        <v>12</v>
      </c>
      <c r="N1573" s="1" t="s">
        <v>20</v>
      </c>
      <c r="O1573" s="1">
        <v>22</v>
      </c>
      <c r="P1573" t="str">
        <f t="shared" si="25"/>
        <v>night</v>
      </c>
    </row>
    <row r="1574" spans="1:16" ht="15.75" customHeight="1" x14ac:dyDescent="0.35">
      <c r="A1574" s="1">
        <v>2573</v>
      </c>
      <c r="B1574" s="6">
        <v>45008</v>
      </c>
      <c r="C1574" s="1">
        <v>202</v>
      </c>
      <c r="D1574" s="1">
        <v>305</v>
      </c>
      <c r="E1574" s="1">
        <v>103</v>
      </c>
      <c r="F1574" s="1">
        <v>5</v>
      </c>
      <c r="G1574" s="15">
        <v>266.68400000000003</v>
      </c>
      <c r="H1574" s="15">
        <v>1333.42</v>
      </c>
      <c r="I1574" s="15">
        <v>253.34980000000002</v>
      </c>
      <c r="J1574" s="1" t="b">
        <v>0</v>
      </c>
      <c r="K1574" s="9" t="s">
        <v>323</v>
      </c>
      <c r="L1574" s="1">
        <v>2023</v>
      </c>
      <c r="M1574" s="1">
        <v>3</v>
      </c>
      <c r="N1574" s="1" t="s">
        <v>16</v>
      </c>
      <c r="O1574" s="1">
        <v>1</v>
      </c>
      <c r="P1574" t="str">
        <f t="shared" si="25"/>
        <v>morning</v>
      </c>
    </row>
    <row r="1575" spans="1:16" ht="15.75" customHeight="1" x14ac:dyDescent="0.35">
      <c r="A1575" s="1">
        <v>2574</v>
      </c>
      <c r="B1575" s="6">
        <v>45123</v>
      </c>
      <c r="C1575" s="1">
        <v>205</v>
      </c>
      <c r="D1575" s="1">
        <v>302</v>
      </c>
      <c r="E1575" s="1">
        <v>105</v>
      </c>
      <c r="F1575" s="1">
        <v>8</v>
      </c>
      <c r="G1575" s="15">
        <v>409.48600000000005</v>
      </c>
      <c r="H1575" s="15">
        <v>3275.8880000000004</v>
      </c>
      <c r="I1575" s="15">
        <v>687.93648000000007</v>
      </c>
      <c r="J1575" s="1" t="b">
        <v>0</v>
      </c>
      <c r="K1575" s="9" t="s">
        <v>434</v>
      </c>
      <c r="L1575" s="1">
        <v>2023</v>
      </c>
      <c r="M1575" s="1">
        <v>7</v>
      </c>
      <c r="N1575" s="1" t="s">
        <v>20</v>
      </c>
      <c r="O1575" s="1">
        <v>5</v>
      </c>
      <c r="P1575" t="str">
        <f t="shared" si="25"/>
        <v>morning</v>
      </c>
    </row>
    <row r="1576" spans="1:16" ht="15.75" customHeight="1" x14ac:dyDescent="0.35">
      <c r="A1576" s="1">
        <v>2575</v>
      </c>
      <c r="B1576" s="6">
        <v>44987</v>
      </c>
      <c r="C1576" s="1">
        <v>203</v>
      </c>
      <c r="D1576" s="1">
        <v>302</v>
      </c>
      <c r="E1576" s="1">
        <v>103</v>
      </c>
      <c r="F1576" s="1">
        <v>2</v>
      </c>
      <c r="G1576" s="15">
        <v>525.49200000000008</v>
      </c>
      <c r="H1576" s="15">
        <v>1050.9840000000002</v>
      </c>
      <c r="I1576" s="15">
        <v>262.74600000000004</v>
      </c>
      <c r="J1576" s="1" t="b">
        <v>0</v>
      </c>
      <c r="K1576" s="9" t="s">
        <v>17</v>
      </c>
      <c r="L1576" s="1">
        <v>2023</v>
      </c>
      <c r="M1576" s="1">
        <v>3</v>
      </c>
      <c r="N1576" s="1" t="s">
        <v>16</v>
      </c>
      <c r="O1576" s="1">
        <v>16</v>
      </c>
      <c r="P1576" t="str">
        <f t="shared" si="25"/>
        <v>afternoon</v>
      </c>
    </row>
    <row r="1577" spans="1:16" ht="15.75" customHeight="1" x14ac:dyDescent="0.35">
      <c r="A1577" s="1">
        <v>2576</v>
      </c>
      <c r="B1577" s="6">
        <v>45520</v>
      </c>
      <c r="C1577" s="1">
        <v>204</v>
      </c>
      <c r="D1577" s="1">
        <v>304</v>
      </c>
      <c r="E1577" s="1">
        <v>103</v>
      </c>
      <c r="F1577" s="1">
        <v>6</v>
      </c>
      <c r="G1577" s="15">
        <v>603.81200000000001</v>
      </c>
      <c r="H1577" s="15">
        <v>3622.8720000000003</v>
      </c>
      <c r="I1577" s="15">
        <v>1086.8616</v>
      </c>
      <c r="J1577" s="1" t="b">
        <v>1</v>
      </c>
      <c r="K1577" s="9" t="s">
        <v>965</v>
      </c>
      <c r="L1577" s="1">
        <v>2024</v>
      </c>
      <c r="M1577" s="1">
        <v>8</v>
      </c>
      <c r="N1577" s="1" t="s">
        <v>26</v>
      </c>
      <c r="O1577" s="1">
        <v>0</v>
      </c>
      <c r="P1577" t="str">
        <f t="shared" si="25"/>
        <v>morning</v>
      </c>
    </row>
    <row r="1578" spans="1:16" ht="15.75" customHeight="1" x14ac:dyDescent="0.35">
      <c r="A1578" s="1">
        <v>2577</v>
      </c>
      <c r="B1578" s="6">
        <v>45204</v>
      </c>
      <c r="C1578" s="1">
        <v>204</v>
      </c>
      <c r="D1578" s="1">
        <v>304</v>
      </c>
      <c r="E1578" s="1">
        <v>103</v>
      </c>
      <c r="F1578" s="1">
        <v>5</v>
      </c>
      <c r="G1578" s="15">
        <v>59.906000000000006</v>
      </c>
      <c r="H1578" s="15">
        <v>299.53000000000003</v>
      </c>
      <c r="I1578" s="15">
        <v>44.929500000000004</v>
      </c>
      <c r="J1578" s="1" t="b">
        <v>0</v>
      </c>
      <c r="K1578" s="9" t="s">
        <v>966</v>
      </c>
      <c r="L1578" s="1">
        <v>2023</v>
      </c>
      <c r="M1578" s="1">
        <v>10</v>
      </c>
      <c r="N1578" s="1" t="s">
        <v>16</v>
      </c>
      <c r="O1578" s="1">
        <v>17</v>
      </c>
      <c r="P1578" t="str">
        <f t="shared" si="25"/>
        <v>afternoon</v>
      </c>
    </row>
    <row r="1579" spans="1:16" ht="15.75" customHeight="1" x14ac:dyDescent="0.35">
      <c r="A1579" s="1">
        <v>2578</v>
      </c>
      <c r="B1579" s="6">
        <v>44935</v>
      </c>
      <c r="C1579" s="1">
        <v>203</v>
      </c>
      <c r="D1579" s="1">
        <v>305</v>
      </c>
      <c r="E1579" s="1">
        <v>105</v>
      </c>
      <c r="F1579" s="1">
        <v>9</v>
      </c>
      <c r="G1579" s="15">
        <v>444.42200000000003</v>
      </c>
      <c r="H1579" s="15">
        <v>3999.7980000000002</v>
      </c>
      <c r="I1579" s="15">
        <v>679.96566000000007</v>
      </c>
      <c r="J1579" s="1" t="b">
        <v>0</v>
      </c>
      <c r="K1579" s="9" t="s">
        <v>142</v>
      </c>
      <c r="L1579" s="1">
        <v>2023</v>
      </c>
      <c r="M1579" s="1">
        <v>1</v>
      </c>
      <c r="N1579" s="1" t="s">
        <v>28</v>
      </c>
      <c r="O1579" s="1">
        <v>5</v>
      </c>
      <c r="P1579" t="str">
        <f t="shared" si="25"/>
        <v>morning</v>
      </c>
    </row>
    <row r="1580" spans="1:16" ht="15.75" customHeight="1" x14ac:dyDescent="0.35">
      <c r="A1580" s="1">
        <v>2579</v>
      </c>
      <c r="B1580" s="6">
        <v>45243</v>
      </c>
      <c r="C1580" s="1">
        <v>204</v>
      </c>
      <c r="D1580" s="1">
        <v>305</v>
      </c>
      <c r="E1580" s="1">
        <v>104</v>
      </c>
      <c r="F1580" s="1">
        <v>2</v>
      </c>
      <c r="G1580" s="15">
        <v>597.54200000000003</v>
      </c>
      <c r="H1580" s="15">
        <v>1195.0840000000001</v>
      </c>
      <c r="I1580" s="15">
        <v>227.06596000000002</v>
      </c>
      <c r="J1580" s="1" t="b">
        <v>0</v>
      </c>
      <c r="K1580" s="9" t="s">
        <v>875</v>
      </c>
      <c r="L1580" s="1">
        <v>2023</v>
      </c>
      <c r="M1580" s="1">
        <v>11</v>
      </c>
      <c r="N1580" s="1" t="s">
        <v>28</v>
      </c>
      <c r="O1580" s="1">
        <v>3</v>
      </c>
      <c r="P1580" t="str">
        <f t="shared" si="25"/>
        <v>morning</v>
      </c>
    </row>
    <row r="1581" spans="1:16" ht="15.75" customHeight="1" x14ac:dyDescent="0.35">
      <c r="A1581" s="1">
        <v>2580</v>
      </c>
      <c r="B1581" s="6">
        <v>45254</v>
      </c>
      <c r="C1581" s="1">
        <v>205</v>
      </c>
      <c r="D1581" s="1">
        <v>301</v>
      </c>
      <c r="E1581" s="1">
        <v>104</v>
      </c>
      <c r="F1581" s="1">
        <v>6</v>
      </c>
      <c r="G1581" s="15">
        <v>609.75200000000007</v>
      </c>
      <c r="H1581" s="15">
        <v>3658.5120000000006</v>
      </c>
      <c r="I1581" s="15">
        <v>768.28752000000009</v>
      </c>
      <c r="J1581" s="1" t="b">
        <v>0</v>
      </c>
      <c r="K1581" s="9" t="s">
        <v>334</v>
      </c>
      <c r="L1581" s="1">
        <v>2023</v>
      </c>
      <c r="M1581" s="1">
        <v>11</v>
      </c>
      <c r="N1581" s="1" t="s">
        <v>26</v>
      </c>
      <c r="O1581" s="1">
        <v>20</v>
      </c>
      <c r="P1581" t="str">
        <f t="shared" si="25"/>
        <v>evening</v>
      </c>
    </row>
    <row r="1582" spans="1:16" ht="15.75" customHeight="1" x14ac:dyDescent="0.35">
      <c r="A1582" s="1">
        <v>2581</v>
      </c>
      <c r="B1582" s="6">
        <v>45155</v>
      </c>
      <c r="C1582" s="1">
        <v>205</v>
      </c>
      <c r="D1582" s="1">
        <v>305</v>
      </c>
      <c r="E1582" s="1">
        <v>104</v>
      </c>
      <c r="F1582" s="1">
        <v>6</v>
      </c>
      <c r="G1582" s="15">
        <v>407.70400000000001</v>
      </c>
      <c r="H1582" s="15">
        <v>2446.2240000000002</v>
      </c>
      <c r="I1582" s="15">
        <v>611.55600000000004</v>
      </c>
      <c r="J1582" s="1" t="b">
        <v>0</v>
      </c>
      <c r="K1582" s="9" t="s">
        <v>767</v>
      </c>
      <c r="L1582" s="1">
        <v>2023</v>
      </c>
      <c r="M1582" s="1">
        <v>8</v>
      </c>
      <c r="N1582" s="1" t="s">
        <v>16</v>
      </c>
      <c r="O1582" s="1">
        <v>14</v>
      </c>
      <c r="P1582" t="str">
        <f t="shared" si="25"/>
        <v>afternoon</v>
      </c>
    </row>
    <row r="1583" spans="1:16" ht="15.75" customHeight="1" x14ac:dyDescent="0.35">
      <c r="A1583" s="1">
        <v>2582</v>
      </c>
      <c r="B1583" s="6">
        <v>45430</v>
      </c>
      <c r="C1583" s="1">
        <v>201</v>
      </c>
      <c r="D1583" s="1">
        <v>305</v>
      </c>
      <c r="E1583" s="1">
        <v>105</v>
      </c>
      <c r="F1583" s="1">
        <v>3</v>
      </c>
      <c r="G1583" s="15">
        <v>57.464000000000006</v>
      </c>
      <c r="H1583" s="15">
        <v>172.39200000000002</v>
      </c>
      <c r="I1583" s="15">
        <v>51.717600000000004</v>
      </c>
      <c r="J1583" s="1" t="b">
        <v>0</v>
      </c>
      <c r="K1583" s="9" t="s">
        <v>967</v>
      </c>
      <c r="L1583" s="1">
        <v>2024</v>
      </c>
      <c r="M1583" s="1">
        <v>5</v>
      </c>
      <c r="N1583" s="1" t="s">
        <v>22</v>
      </c>
      <c r="O1583" s="1">
        <v>18</v>
      </c>
      <c r="P1583" t="str">
        <f t="shared" si="25"/>
        <v>evening</v>
      </c>
    </row>
    <row r="1584" spans="1:16" ht="15.75" customHeight="1" x14ac:dyDescent="0.35">
      <c r="A1584" s="1">
        <v>2583</v>
      </c>
      <c r="B1584" s="6">
        <v>45379</v>
      </c>
      <c r="C1584" s="1">
        <v>204</v>
      </c>
      <c r="D1584" s="1">
        <v>302</v>
      </c>
      <c r="E1584" s="1">
        <v>103</v>
      </c>
      <c r="F1584" s="1">
        <v>2</v>
      </c>
      <c r="G1584" s="15">
        <v>100.32000000000001</v>
      </c>
      <c r="H1584" s="15">
        <v>200.64000000000001</v>
      </c>
      <c r="I1584" s="15">
        <v>30.096</v>
      </c>
      <c r="J1584" s="1" t="b">
        <v>0</v>
      </c>
      <c r="K1584" s="9" t="s">
        <v>453</v>
      </c>
      <c r="L1584" s="1">
        <v>2024</v>
      </c>
      <c r="M1584" s="1">
        <v>3</v>
      </c>
      <c r="N1584" s="1" t="s">
        <v>16</v>
      </c>
      <c r="O1584" s="1">
        <v>19</v>
      </c>
      <c r="P1584" t="str">
        <f t="shared" si="25"/>
        <v>evening</v>
      </c>
    </row>
    <row r="1585" spans="1:16" ht="15.75" customHeight="1" x14ac:dyDescent="0.35">
      <c r="A1585" s="1">
        <v>2584</v>
      </c>
      <c r="B1585" s="6">
        <v>44909</v>
      </c>
      <c r="C1585" s="1">
        <v>202</v>
      </c>
      <c r="D1585" s="1">
        <v>303</v>
      </c>
      <c r="E1585" s="1">
        <v>105</v>
      </c>
      <c r="F1585" s="1">
        <v>2</v>
      </c>
      <c r="G1585" s="15">
        <v>191.02600000000001</v>
      </c>
      <c r="H1585" s="15">
        <v>382.05200000000002</v>
      </c>
      <c r="I1585" s="15">
        <v>64.948840000000004</v>
      </c>
      <c r="J1585" s="1" t="b">
        <v>0</v>
      </c>
      <c r="K1585" s="9" t="s">
        <v>968</v>
      </c>
      <c r="L1585" s="1">
        <v>2022</v>
      </c>
      <c r="M1585" s="1">
        <v>12</v>
      </c>
      <c r="N1585" s="1" t="s">
        <v>18</v>
      </c>
      <c r="O1585" s="1">
        <v>14</v>
      </c>
      <c r="P1585" t="str">
        <f t="shared" si="25"/>
        <v>afternoon</v>
      </c>
    </row>
    <row r="1586" spans="1:16" ht="15.75" customHeight="1" x14ac:dyDescent="0.35">
      <c r="A1586" s="1">
        <v>2585</v>
      </c>
      <c r="B1586" s="6">
        <v>45495</v>
      </c>
      <c r="C1586" s="1">
        <v>201</v>
      </c>
      <c r="D1586" s="1">
        <v>305</v>
      </c>
      <c r="E1586" s="1">
        <v>105</v>
      </c>
      <c r="F1586" s="1">
        <v>6</v>
      </c>
      <c r="G1586" s="15">
        <v>432.608</v>
      </c>
      <c r="H1586" s="15">
        <v>2595.6480000000001</v>
      </c>
      <c r="I1586" s="15">
        <v>493.17312000000004</v>
      </c>
      <c r="J1586" s="1" t="b">
        <v>0</v>
      </c>
      <c r="K1586" s="9" t="s">
        <v>726</v>
      </c>
      <c r="L1586" s="1">
        <v>2024</v>
      </c>
      <c r="M1586" s="1">
        <v>7</v>
      </c>
      <c r="N1586" s="1" t="s">
        <v>28</v>
      </c>
      <c r="O1586" s="1">
        <v>7</v>
      </c>
      <c r="P1586" t="str">
        <f t="shared" si="25"/>
        <v>morning</v>
      </c>
    </row>
    <row r="1587" spans="1:16" ht="15.75" customHeight="1" x14ac:dyDescent="0.35">
      <c r="A1587" s="1">
        <v>2586</v>
      </c>
      <c r="B1587" s="6">
        <v>45096</v>
      </c>
      <c r="C1587" s="1">
        <v>204</v>
      </c>
      <c r="D1587" s="1">
        <v>305</v>
      </c>
      <c r="E1587" s="1">
        <v>101</v>
      </c>
      <c r="F1587" s="1">
        <v>3</v>
      </c>
      <c r="G1587" s="15">
        <v>428.95600000000002</v>
      </c>
      <c r="H1587" s="15">
        <v>1286.8679999999999</v>
      </c>
      <c r="I1587" s="15">
        <v>270.24227999999999</v>
      </c>
      <c r="J1587" s="1" t="b">
        <v>0</v>
      </c>
      <c r="K1587" s="9" t="s">
        <v>37</v>
      </c>
      <c r="L1587" s="1">
        <v>2023</v>
      </c>
      <c r="M1587" s="1">
        <v>6</v>
      </c>
      <c r="N1587" s="1" t="s">
        <v>28</v>
      </c>
      <c r="O1587" s="1">
        <v>0</v>
      </c>
      <c r="P1587" t="str">
        <f t="shared" si="25"/>
        <v>morning</v>
      </c>
    </row>
    <row r="1588" spans="1:16" ht="15.75" customHeight="1" x14ac:dyDescent="0.35">
      <c r="A1588" s="1">
        <v>2587</v>
      </c>
      <c r="B1588" s="6">
        <v>45286</v>
      </c>
      <c r="C1588" s="1">
        <v>204</v>
      </c>
      <c r="D1588" s="1">
        <v>302</v>
      </c>
      <c r="E1588" s="1">
        <v>105</v>
      </c>
      <c r="F1588" s="1">
        <v>2</v>
      </c>
      <c r="G1588" s="15">
        <v>122.14400000000002</v>
      </c>
      <c r="H1588" s="15">
        <v>244.28800000000004</v>
      </c>
      <c r="I1588" s="15">
        <v>61.07200000000001</v>
      </c>
      <c r="J1588" s="1" t="b">
        <v>0</v>
      </c>
      <c r="K1588" s="9" t="s">
        <v>467</v>
      </c>
      <c r="L1588" s="1">
        <v>2023</v>
      </c>
      <c r="M1588" s="1">
        <v>12</v>
      </c>
      <c r="N1588" s="1" t="s">
        <v>31</v>
      </c>
      <c r="O1588" s="1">
        <v>9</v>
      </c>
      <c r="P1588" t="str">
        <f t="shared" si="25"/>
        <v>morning</v>
      </c>
    </row>
    <row r="1589" spans="1:16" ht="15.75" customHeight="1" x14ac:dyDescent="0.35">
      <c r="A1589" s="1">
        <v>2588</v>
      </c>
      <c r="B1589" s="6">
        <v>45432</v>
      </c>
      <c r="C1589" s="1">
        <v>204</v>
      </c>
      <c r="D1589" s="1">
        <v>302</v>
      </c>
      <c r="E1589" s="1">
        <v>104</v>
      </c>
      <c r="F1589" s="1">
        <v>7</v>
      </c>
      <c r="G1589" s="15">
        <v>625.0200000000001</v>
      </c>
      <c r="H1589" s="15">
        <v>4375.1400000000003</v>
      </c>
      <c r="I1589" s="15">
        <v>1312.5420000000001</v>
      </c>
      <c r="J1589" s="1" t="b">
        <v>0</v>
      </c>
      <c r="K1589" s="9" t="s">
        <v>949</v>
      </c>
      <c r="L1589" s="1">
        <v>2024</v>
      </c>
      <c r="M1589" s="1">
        <v>5</v>
      </c>
      <c r="N1589" s="1" t="s">
        <v>28</v>
      </c>
      <c r="O1589" s="1">
        <v>14</v>
      </c>
      <c r="P1589" t="str">
        <f t="shared" si="25"/>
        <v>afternoon</v>
      </c>
    </row>
    <row r="1590" spans="1:16" ht="15.75" customHeight="1" x14ac:dyDescent="0.35">
      <c r="A1590" s="1">
        <v>2589</v>
      </c>
      <c r="B1590" s="6">
        <v>45530</v>
      </c>
      <c r="C1590" s="1">
        <v>201</v>
      </c>
      <c r="D1590" s="1">
        <v>303</v>
      </c>
      <c r="E1590" s="1">
        <v>102</v>
      </c>
      <c r="F1590" s="1">
        <v>3</v>
      </c>
      <c r="G1590" s="15">
        <v>571.91200000000003</v>
      </c>
      <c r="H1590" s="15">
        <v>1715.7360000000001</v>
      </c>
      <c r="I1590" s="15">
        <v>257.36040000000003</v>
      </c>
      <c r="J1590" s="1" t="b">
        <v>0</v>
      </c>
      <c r="K1590" s="9" t="s">
        <v>232</v>
      </c>
      <c r="L1590" s="1">
        <v>2024</v>
      </c>
      <c r="M1590" s="1">
        <v>8</v>
      </c>
      <c r="N1590" s="1" t="s">
        <v>28</v>
      </c>
      <c r="O1590" s="1">
        <v>1</v>
      </c>
      <c r="P1590" t="str">
        <f t="shared" si="25"/>
        <v>morning</v>
      </c>
    </row>
    <row r="1591" spans="1:16" ht="15.75" customHeight="1" x14ac:dyDescent="0.35">
      <c r="A1591" s="1">
        <v>2590</v>
      </c>
      <c r="B1591" s="6">
        <v>45044</v>
      </c>
      <c r="C1591" s="1">
        <v>202</v>
      </c>
      <c r="D1591" s="1">
        <v>302</v>
      </c>
      <c r="E1591" s="1">
        <v>101</v>
      </c>
      <c r="F1591" s="1">
        <v>6</v>
      </c>
      <c r="G1591" s="15">
        <v>374.13200000000006</v>
      </c>
      <c r="H1591" s="15">
        <v>2244.7920000000004</v>
      </c>
      <c r="I1591" s="15">
        <v>381.61464000000007</v>
      </c>
      <c r="J1591" s="1" t="b">
        <v>0</v>
      </c>
      <c r="K1591" s="9" t="s">
        <v>969</v>
      </c>
      <c r="L1591" s="1">
        <v>2023</v>
      </c>
      <c r="M1591" s="1">
        <v>4</v>
      </c>
      <c r="N1591" s="1" t="s">
        <v>26</v>
      </c>
      <c r="O1591" s="1">
        <v>20</v>
      </c>
      <c r="P1591" t="str">
        <f t="shared" si="25"/>
        <v>evening</v>
      </c>
    </row>
    <row r="1592" spans="1:16" ht="15.75" customHeight="1" x14ac:dyDescent="0.35">
      <c r="A1592" s="1">
        <v>2591</v>
      </c>
      <c r="B1592" s="6">
        <v>45148</v>
      </c>
      <c r="C1592" s="1">
        <v>203</v>
      </c>
      <c r="D1592" s="1">
        <v>301</v>
      </c>
      <c r="E1592" s="1">
        <v>103</v>
      </c>
      <c r="F1592" s="1">
        <v>9</v>
      </c>
      <c r="G1592" s="15">
        <v>89.38600000000001</v>
      </c>
      <c r="H1592" s="15">
        <v>804.47400000000005</v>
      </c>
      <c r="I1592" s="15">
        <v>152.85006000000001</v>
      </c>
      <c r="J1592" s="1" t="b">
        <v>1</v>
      </c>
      <c r="K1592" s="9" t="s">
        <v>970</v>
      </c>
      <c r="L1592" s="1">
        <v>2023</v>
      </c>
      <c r="M1592" s="1">
        <v>8</v>
      </c>
      <c r="N1592" s="1" t="s">
        <v>16</v>
      </c>
      <c r="O1592" s="1">
        <v>13</v>
      </c>
      <c r="P1592" t="str">
        <f t="shared" si="25"/>
        <v>afternoon</v>
      </c>
    </row>
    <row r="1593" spans="1:16" ht="15.75" customHeight="1" x14ac:dyDescent="0.35">
      <c r="A1593" s="1">
        <v>2592</v>
      </c>
      <c r="B1593" s="6">
        <v>45065</v>
      </c>
      <c r="C1593" s="1">
        <v>201</v>
      </c>
      <c r="D1593" s="1">
        <v>302</v>
      </c>
      <c r="E1593" s="1">
        <v>103</v>
      </c>
      <c r="F1593" s="1">
        <v>4</v>
      </c>
      <c r="G1593" s="15">
        <v>483.89</v>
      </c>
      <c r="H1593" s="15">
        <v>1935.56</v>
      </c>
      <c r="I1593" s="15">
        <v>406.46759999999995</v>
      </c>
      <c r="J1593" s="1" t="b">
        <v>1</v>
      </c>
      <c r="K1593" s="9" t="s">
        <v>267</v>
      </c>
      <c r="L1593" s="1">
        <v>2023</v>
      </c>
      <c r="M1593" s="1">
        <v>5</v>
      </c>
      <c r="N1593" s="1" t="s">
        <v>26</v>
      </c>
      <c r="O1593" s="1">
        <v>10</v>
      </c>
      <c r="P1593" t="str">
        <f t="shared" si="25"/>
        <v>morning</v>
      </c>
    </row>
    <row r="1594" spans="1:16" ht="15.75" customHeight="1" x14ac:dyDescent="0.35">
      <c r="A1594" s="1">
        <v>2593</v>
      </c>
      <c r="B1594" s="6">
        <v>45322</v>
      </c>
      <c r="C1594" s="1">
        <v>202</v>
      </c>
      <c r="D1594" s="1">
        <v>301</v>
      </c>
      <c r="E1594" s="1">
        <v>102</v>
      </c>
      <c r="F1594" s="1">
        <v>7</v>
      </c>
      <c r="G1594" s="15">
        <v>75.372</v>
      </c>
      <c r="H1594" s="15">
        <v>527.60400000000004</v>
      </c>
      <c r="I1594" s="15">
        <v>131.90100000000001</v>
      </c>
      <c r="J1594" s="1" t="b">
        <v>0</v>
      </c>
      <c r="K1594" s="9" t="s">
        <v>619</v>
      </c>
      <c r="L1594" s="1">
        <v>2024</v>
      </c>
      <c r="M1594" s="1">
        <v>1</v>
      </c>
      <c r="N1594" s="1" t="s">
        <v>18</v>
      </c>
      <c r="O1594" s="1">
        <v>15</v>
      </c>
      <c r="P1594" t="str">
        <f t="shared" si="25"/>
        <v>afternoon</v>
      </c>
    </row>
    <row r="1595" spans="1:16" ht="15.75" customHeight="1" x14ac:dyDescent="0.35">
      <c r="A1595" s="1">
        <v>2594</v>
      </c>
      <c r="B1595" s="6">
        <v>44874</v>
      </c>
      <c r="C1595" s="1">
        <v>202</v>
      </c>
      <c r="D1595" s="1">
        <v>304</v>
      </c>
      <c r="E1595" s="1">
        <v>102</v>
      </c>
      <c r="F1595" s="1">
        <v>10</v>
      </c>
      <c r="G1595" s="15">
        <v>80.916000000000011</v>
      </c>
      <c r="H1595" s="15">
        <v>809.16000000000008</v>
      </c>
      <c r="I1595" s="15">
        <v>242.74800000000002</v>
      </c>
      <c r="J1595" s="1" t="b">
        <v>0</v>
      </c>
      <c r="K1595" s="9" t="s">
        <v>703</v>
      </c>
      <c r="L1595" s="1">
        <v>2022</v>
      </c>
      <c r="M1595" s="1">
        <v>11</v>
      </c>
      <c r="N1595" s="1" t="s">
        <v>18</v>
      </c>
      <c r="O1595" s="1">
        <v>20</v>
      </c>
      <c r="P1595" t="str">
        <f t="shared" si="25"/>
        <v>evening</v>
      </c>
    </row>
    <row r="1596" spans="1:16" ht="15.75" customHeight="1" x14ac:dyDescent="0.35">
      <c r="A1596" s="1">
        <v>2595</v>
      </c>
      <c r="B1596" s="6">
        <v>45343</v>
      </c>
      <c r="C1596" s="1">
        <v>203</v>
      </c>
      <c r="D1596" s="1">
        <v>305</v>
      </c>
      <c r="E1596" s="1">
        <v>101</v>
      </c>
      <c r="F1596" s="1">
        <v>5</v>
      </c>
      <c r="G1596" s="15">
        <v>117.04000000000002</v>
      </c>
      <c r="H1596" s="15">
        <v>585.20000000000005</v>
      </c>
      <c r="I1596" s="15">
        <v>87.78</v>
      </c>
      <c r="J1596" s="1" t="b">
        <v>0</v>
      </c>
      <c r="K1596" s="9" t="s">
        <v>137</v>
      </c>
      <c r="L1596" s="1">
        <v>2024</v>
      </c>
      <c r="M1596" s="1">
        <v>2</v>
      </c>
      <c r="N1596" s="1" t="s">
        <v>18</v>
      </c>
      <c r="O1596" s="1">
        <v>19</v>
      </c>
      <c r="P1596" t="str">
        <f t="shared" si="25"/>
        <v>evening</v>
      </c>
    </row>
    <row r="1597" spans="1:16" ht="15.75" customHeight="1" x14ac:dyDescent="0.35">
      <c r="A1597" s="1">
        <v>2596</v>
      </c>
      <c r="B1597" s="6">
        <v>45084</v>
      </c>
      <c r="C1597" s="1">
        <v>201</v>
      </c>
      <c r="D1597" s="1">
        <v>302</v>
      </c>
      <c r="E1597" s="1">
        <v>103</v>
      </c>
      <c r="F1597" s="1">
        <v>3</v>
      </c>
      <c r="G1597" s="15">
        <v>227.37</v>
      </c>
      <c r="H1597" s="15">
        <v>682.11</v>
      </c>
      <c r="I1597" s="15">
        <v>115.95870000000001</v>
      </c>
      <c r="J1597" s="1" t="b">
        <v>0</v>
      </c>
      <c r="K1597" s="9" t="s">
        <v>971</v>
      </c>
      <c r="L1597" s="1">
        <v>2023</v>
      </c>
      <c r="M1597" s="1">
        <v>6</v>
      </c>
      <c r="N1597" s="1" t="s">
        <v>18</v>
      </c>
      <c r="O1597" s="1">
        <v>4</v>
      </c>
      <c r="P1597" t="str">
        <f t="shared" si="25"/>
        <v>morning</v>
      </c>
    </row>
    <row r="1598" spans="1:16" ht="15.75" customHeight="1" x14ac:dyDescent="0.35">
      <c r="A1598" s="1">
        <v>2597</v>
      </c>
      <c r="B1598" s="6">
        <v>44877</v>
      </c>
      <c r="C1598" s="1">
        <v>205</v>
      </c>
      <c r="D1598" s="1">
        <v>301</v>
      </c>
      <c r="E1598" s="1">
        <v>103</v>
      </c>
      <c r="F1598" s="1">
        <v>8</v>
      </c>
      <c r="G1598" s="15">
        <v>577.98400000000015</v>
      </c>
      <c r="H1598" s="15">
        <v>4623.8720000000012</v>
      </c>
      <c r="I1598" s="15">
        <v>878.53568000000018</v>
      </c>
      <c r="J1598" s="1" t="b">
        <v>0</v>
      </c>
      <c r="K1598" s="9" t="s">
        <v>139</v>
      </c>
      <c r="L1598" s="1">
        <v>2022</v>
      </c>
      <c r="M1598" s="1">
        <v>11</v>
      </c>
      <c r="N1598" s="1" t="s">
        <v>22</v>
      </c>
      <c r="O1598" s="1">
        <v>13</v>
      </c>
      <c r="P1598" t="str">
        <f t="shared" si="25"/>
        <v>afternoon</v>
      </c>
    </row>
    <row r="1599" spans="1:16" ht="15.75" customHeight="1" x14ac:dyDescent="0.35">
      <c r="A1599" s="1">
        <v>2598</v>
      </c>
      <c r="B1599" s="6">
        <v>44878</v>
      </c>
      <c r="C1599" s="1">
        <v>204</v>
      </c>
      <c r="D1599" s="1">
        <v>304</v>
      </c>
      <c r="E1599" s="1">
        <v>102</v>
      </c>
      <c r="F1599" s="1">
        <v>2</v>
      </c>
      <c r="G1599" s="15">
        <v>327.16200000000003</v>
      </c>
      <c r="H1599" s="15">
        <v>654.32400000000007</v>
      </c>
      <c r="I1599" s="15">
        <v>137.40804</v>
      </c>
      <c r="J1599" s="1" t="b">
        <v>0</v>
      </c>
      <c r="K1599" s="9" t="s">
        <v>972</v>
      </c>
      <c r="L1599" s="1">
        <v>2022</v>
      </c>
      <c r="M1599" s="1">
        <v>11</v>
      </c>
      <c r="N1599" s="1" t="s">
        <v>20</v>
      </c>
      <c r="O1599" s="1">
        <v>23</v>
      </c>
      <c r="P1599" t="str">
        <f t="shared" si="25"/>
        <v>night</v>
      </c>
    </row>
    <row r="1600" spans="1:16" ht="15.75" customHeight="1" x14ac:dyDescent="0.35">
      <c r="A1600" s="1">
        <v>2599</v>
      </c>
      <c r="B1600" s="6">
        <v>44962</v>
      </c>
      <c r="C1600" s="1">
        <v>202</v>
      </c>
      <c r="D1600" s="1">
        <v>304</v>
      </c>
      <c r="E1600" s="1">
        <v>104</v>
      </c>
      <c r="F1600" s="1">
        <v>9</v>
      </c>
      <c r="G1600" s="15">
        <v>635.00800000000004</v>
      </c>
      <c r="H1600" s="15">
        <v>5715.0720000000001</v>
      </c>
      <c r="I1600" s="15">
        <v>1428.768</v>
      </c>
      <c r="J1600" s="1" t="b">
        <v>0</v>
      </c>
      <c r="K1600" s="9" t="s">
        <v>169</v>
      </c>
      <c r="L1600" s="1">
        <v>2023</v>
      </c>
      <c r="M1600" s="1">
        <v>2</v>
      </c>
      <c r="N1600" s="1" t="s">
        <v>20</v>
      </c>
      <c r="O1600" s="1">
        <v>12</v>
      </c>
      <c r="P1600" t="str">
        <f t="shared" si="25"/>
        <v>afternoon</v>
      </c>
    </row>
    <row r="1601" spans="1:16" ht="15.75" customHeight="1" x14ac:dyDescent="0.35">
      <c r="A1601" s="1">
        <v>2600</v>
      </c>
      <c r="B1601" s="6">
        <v>45236</v>
      </c>
      <c r="C1601" s="1">
        <v>204</v>
      </c>
      <c r="D1601" s="1">
        <v>301</v>
      </c>
      <c r="E1601" s="1">
        <v>103</v>
      </c>
      <c r="F1601" s="1">
        <v>7</v>
      </c>
      <c r="G1601" s="15">
        <v>322.01400000000001</v>
      </c>
      <c r="H1601" s="15">
        <v>2254.098</v>
      </c>
      <c r="I1601" s="15">
        <v>676.22939999999994</v>
      </c>
      <c r="J1601" s="1" t="b">
        <v>1</v>
      </c>
      <c r="K1601" s="9" t="s">
        <v>973</v>
      </c>
      <c r="L1601" s="1">
        <v>2023</v>
      </c>
      <c r="M1601" s="1">
        <v>11</v>
      </c>
      <c r="N1601" s="1" t="s">
        <v>28</v>
      </c>
      <c r="O1601" s="1">
        <v>19</v>
      </c>
      <c r="P1601" t="str">
        <f t="shared" si="25"/>
        <v>evening</v>
      </c>
    </row>
    <row r="1602" spans="1:16" ht="15.75" customHeight="1" x14ac:dyDescent="0.35">
      <c r="A1602" s="1">
        <v>2601</v>
      </c>
      <c r="B1602" s="6">
        <v>45470</v>
      </c>
      <c r="C1602" s="1">
        <v>204</v>
      </c>
      <c r="D1602" s="1">
        <v>303</v>
      </c>
      <c r="E1602" s="1">
        <v>101</v>
      </c>
      <c r="F1602" s="1">
        <v>2</v>
      </c>
      <c r="G1602" s="15">
        <v>341.11000000000007</v>
      </c>
      <c r="H1602" s="15">
        <v>682.22000000000014</v>
      </c>
      <c r="I1602" s="15">
        <v>102.33300000000001</v>
      </c>
      <c r="J1602" s="1" t="b">
        <v>0</v>
      </c>
      <c r="K1602" s="9" t="s">
        <v>513</v>
      </c>
      <c r="L1602" s="1">
        <v>2024</v>
      </c>
      <c r="M1602" s="1">
        <v>6</v>
      </c>
      <c r="N1602" s="1" t="s">
        <v>16</v>
      </c>
      <c r="O1602" s="1">
        <v>3</v>
      </c>
      <c r="P1602" t="str">
        <f t="shared" si="25"/>
        <v>morning</v>
      </c>
    </row>
    <row r="1603" spans="1:16" ht="15.75" customHeight="1" x14ac:dyDescent="0.35">
      <c r="A1603" s="1">
        <v>2602</v>
      </c>
      <c r="B1603" s="6">
        <v>44960</v>
      </c>
      <c r="C1603" s="1">
        <v>202</v>
      </c>
      <c r="D1603" s="1">
        <v>304</v>
      </c>
      <c r="E1603" s="1">
        <v>103</v>
      </c>
      <c r="F1603" s="1">
        <v>2</v>
      </c>
      <c r="G1603" s="15">
        <v>351.38400000000001</v>
      </c>
      <c r="H1603" s="15">
        <v>702.76800000000003</v>
      </c>
      <c r="I1603" s="15">
        <v>119.47056000000002</v>
      </c>
      <c r="J1603" s="1" t="b">
        <v>0</v>
      </c>
      <c r="K1603" s="9" t="s">
        <v>847</v>
      </c>
      <c r="L1603" s="1">
        <v>2023</v>
      </c>
      <c r="M1603" s="1">
        <v>2</v>
      </c>
      <c r="N1603" s="1" t="s">
        <v>26</v>
      </c>
      <c r="O1603" s="1">
        <v>8</v>
      </c>
      <c r="P1603" t="str">
        <f t="shared" si="25"/>
        <v>morning</v>
      </c>
    </row>
    <row r="1604" spans="1:16" ht="15.75" customHeight="1" x14ac:dyDescent="0.35">
      <c r="A1604" s="1">
        <v>2603</v>
      </c>
      <c r="B1604" s="6">
        <v>44889</v>
      </c>
      <c r="C1604" s="1">
        <v>204</v>
      </c>
      <c r="D1604" s="1">
        <v>304</v>
      </c>
      <c r="E1604" s="1">
        <v>102</v>
      </c>
      <c r="F1604" s="1">
        <v>5</v>
      </c>
      <c r="G1604" s="15">
        <v>467.89600000000007</v>
      </c>
      <c r="H1604" s="15">
        <v>2339.4800000000005</v>
      </c>
      <c r="I1604" s="15">
        <v>444.5012000000001</v>
      </c>
      <c r="J1604" s="1" t="b">
        <v>0</v>
      </c>
      <c r="K1604" s="9" t="s">
        <v>974</v>
      </c>
      <c r="L1604" s="1">
        <v>2022</v>
      </c>
      <c r="M1604" s="1">
        <v>11</v>
      </c>
      <c r="N1604" s="1" t="s">
        <v>16</v>
      </c>
      <c r="O1604" s="1">
        <v>5</v>
      </c>
      <c r="P1604" t="str">
        <f t="shared" si="25"/>
        <v>morning</v>
      </c>
    </row>
    <row r="1605" spans="1:16" ht="15.75" customHeight="1" x14ac:dyDescent="0.35">
      <c r="A1605" s="1">
        <v>2604</v>
      </c>
      <c r="B1605" s="6">
        <v>45521</v>
      </c>
      <c r="C1605" s="1">
        <v>204</v>
      </c>
      <c r="D1605" s="1">
        <v>302</v>
      </c>
      <c r="E1605" s="1">
        <v>102</v>
      </c>
      <c r="F1605" s="1">
        <v>9</v>
      </c>
      <c r="G1605" s="15">
        <v>151.976</v>
      </c>
      <c r="H1605" s="15">
        <v>1367.7840000000001</v>
      </c>
      <c r="I1605" s="15">
        <v>287.23464000000001</v>
      </c>
      <c r="J1605" s="1" t="b">
        <v>0</v>
      </c>
      <c r="K1605" s="9" t="s">
        <v>339</v>
      </c>
      <c r="L1605" s="1">
        <v>2024</v>
      </c>
      <c r="M1605" s="1">
        <v>8</v>
      </c>
      <c r="N1605" s="1" t="s">
        <v>22</v>
      </c>
      <c r="O1605" s="1">
        <v>21</v>
      </c>
      <c r="P1605" t="str">
        <f t="shared" si="25"/>
        <v>night</v>
      </c>
    </row>
    <row r="1606" spans="1:16" ht="15.75" customHeight="1" x14ac:dyDescent="0.35">
      <c r="A1606" s="1">
        <v>2605</v>
      </c>
      <c r="B1606" s="6">
        <v>45224</v>
      </c>
      <c r="C1606" s="1">
        <v>205</v>
      </c>
      <c r="D1606" s="1">
        <v>303</v>
      </c>
      <c r="E1606" s="1">
        <v>104</v>
      </c>
      <c r="F1606" s="1">
        <v>3</v>
      </c>
      <c r="G1606" s="15">
        <v>59.048000000000002</v>
      </c>
      <c r="H1606" s="15">
        <v>177.14400000000001</v>
      </c>
      <c r="I1606" s="15">
        <v>44.286000000000001</v>
      </c>
      <c r="J1606" s="1" t="b">
        <v>0</v>
      </c>
      <c r="K1606" s="9" t="s">
        <v>535</v>
      </c>
      <c r="L1606" s="1">
        <v>2023</v>
      </c>
      <c r="M1606" s="1">
        <v>10</v>
      </c>
      <c r="N1606" s="1" t="s">
        <v>18</v>
      </c>
      <c r="O1606" s="1">
        <v>0</v>
      </c>
      <c r="P1606" t="str">
        <f t="shared" si="25"/>
        <v>morning</v>
      </c>
    </row>
    <row r="1607" spans="1:16" ht="15.75" customHeight="1" x14ac:dyDescent="0.35">
      <c r="A1607" s="1">
        <v>2606</v>
      </c>
      <c r="B1607" s="6">
        <v>45041</v>
      </c>
      <c r="C1607" s="1">
        <v>203</v>
      </c>
      <c r="D1607" s="1">
        <v>302</v>
      </c>
      <c r="E1607" s="1">
        <v>104</v>
      </c>
      <c r="F1607" s="1">
        <v>1</v>
      </c>
      <c r="G1607" s="15">
        <v>152.9</v>
      </c>
      <c r="H1607" s="15">
        <v>152.9</v>
      </c>
      <c r="I1607" s="15">
        <v>45.87</v>
      </c>
      <c r="J1607" s="1" t="b">
        <v>0</v>
      </c>
      <c r="K1607" s="9" t="s">
        <v>975</v>
      </c>
      <c r="L1607" s="1">
        <v>2023</v>
      </c>
      <c r="M1607" s="1">
        <v>4</v>
      </c>
      <c r="N1607" s="1" t="s">
        <v>31</v>
      </c>
      <c r="O1607" s="1">
        <v>9</v>
      </c>
      <c r="P1607" t="str">
        <f t="shared" si="25"/>
        <v>morning</v>
      </c>
    </row>
    <row r="1608" spans="1:16" ht="15.75" customHeight="1" x14ac:dyDescent="0.35">
      <c r="A1608" s="1">
        <v>2607</v>
      </c>
      <c r="B1608" s="6">
        <v>45089</v>
      </c>
      <c r="C1608" s="1">
        <v>202</v>
      </c>
      <c r="D1608" s="1">
        <v>302</v>
      </c>
      <c r="E1608" s="1">
        <v>103</v>
      </c>
      <c r="F1608" s="1">
        <v>6</v>
      </c>
      <c r="G1608" s="15">
        <v>529.84800000000007</v>
      </c>
      <c r="H1608" s="15">
        <v>3179.0880000000006</v>
      </c>
      <c r="I1608" s="15">
        <v>476.86320000000006</v>
      </c>
      <c r="J1608" s="1" t="b">
        <v>0</v>
      </c>
      <c r="K1608" s="9" t="s">
        <v>976</v>
      </c>
      <c r="L1608" s="1">
        <v>2023</v>
      </c>
      <c r="M1608" s="1">
        <v>6</v>
      </c>
      <c r="N1608" s="1" t="s">
        <v>28</v>
      </c>
      <c r="O1608" s="1">
        <v>1</v>
      </c>
      <c r="P1608" t="str">
        <f t="shared" si="25"/>
        <v>morning</v>
      </c>
    </row>
    <row r="1609" spans="1:16" ht="15.75" customHeight="1" x14ac:dyDescent="0.35">
      <c r="A1609" s="1">
        <v>2608</v>
      </c>
      <c r="B1609" s="6">
        <v>44932</v>
      </c>
      <c r="C1609" s="1">
        <v>201</v>
      </c>
      <c r="D1609" s="1">
        <v>301</v>
      </c>
      <c r="E1609" s="1">
        <v>102</v>
      </c>
      <c r="F1609" s="1">
        <v>6</v>
      </c>
      <c r="G1609" s="15">
        <v>270.49</v>
      </c>
      <c r="H1609" s="15">
        <v>1622.94</v>
      </c>
      <c r="I1609" s="15">
        <v>275.89980000000003</v>
      </c>
      <c r="J1609" s="1" t="b">
        <v>0</v>
      </c>
      <c r="K1609" s="9" t="s">
        <v>311</v>
      </c>
      <c r="L1609" s="1">
        <v>2023</v>
      </c>
      <c r="M1609" s="1">
        <v>1</v>
      </c>
      <c r="N1609" s="1" t="s">
        <v>26</v>
      </c>
      <c r="O1609" s="1">
        <v>16</v>
      </c>
      <c r="P1609" t="str">
        <f t="shared" si="25"/>
        <v>afternoon</v>
      </c>
    </row>
    <row r="1610" spans="1:16" ht="15.75" customHeight="1" x14ac:dyDescent="0.35">
      <c r="A1610" s="1">
        <v>2609</v>
      </c>
      <c r="B1610" s="6">
        <v>45011</v>
      </c>
      <c r="C1610" s="1">
        <v>205</v>
      </c>
      <c r="D1610" s="1">
        <v>304</v>
      </c>
      <c r="E1610" s="1">
        <v>105</v>
      </c>
      <c r="F1610" s="1">
        <v>2</v>
      </c>
      <c r="G1610" s="15">
        <v>176.61600000000001</v>
      </c>
      <c r="H1610" s="15">
        <v>353.23200000000003</v>
      </c>
      <c r="I1610" s="15">
        <v>67.114080000000001</v>
      </c>
      <c r="J1610" s="1" t="b">
        <v>1</v>
      </c>
      <c r="K1610" s="9" t="s">
        <v>977</v>
      </c>
      <c r="L1610" s="1">
        <v>2023</v>
      </c>
      <c r="M1610" s="1">
        <v>3</v>
      </c>
      <c r="N1610" s="1" t="s">
        <v>20</v>
      </c>
      <c r="O1610" s="1">
        <v>15</v>
      </c>
      <c r="P1610" t="str">
        <f t="shared" si="25"/>
        <v>afternoon</v>
      </c>
    </row>
    <row r="1611" spans="1:16" ht="15.75" customHeight="1" x14ac:dyDescent="0.35">
      <c r="A1611" s="1">
        <v>2610</v>
      </c>
      <c r="B1611" s="6">
        <v>45468</v>
      </c>
      <c r="C1611" s="1">
        <v>205</v>
      </c>
      <c r="D1611" s="1">
        <v>301</v>
      </c>
      <c r="E1611" s="1">
        <v>105</v>
      </c>
      <c r="F1611" s="1">
        <v>7</v>
      </c>
      <c r="G1611" s="15">
        <v>388.98200000000003</v>
      </c>
      <c r="H1611" s="15">
        <v>2722.8740000000003</v>
      </c>
      <c r="I1611" s="15">
        <v>571.80354</v>
      </c>
      <c r="J1611" s="1" t="b">
        <v>1</v>
      </c>
      <c r="K1611" s="9" t="s">
        <v>978</v>
      </c>
      <c r="L1611" s="1">
        <v>2024</v>
      </c>
      <c r="M1611" s="1">
        <v>6</v>
      </c>
      <c r="N1611" s="1" t="s">
        <v>31</v>
      </c>
      <c r="O1611" s="1">
        <v>13</v>
      </c>
      <c r="P1611" t="str">
        <f t="shared" ref="P1611:P1674" si="26">IF(O1611 &lt; 12, "morning", IF(O1611 &lt; 18, "afternoon", IF(O1611 &lt; 21, "evening", "night")))</f>
        <v>afternoon</v>
      </c>
    </row>
    <row r="1612" spans="1:16" ht="15.75" customHeight="1" x14ac:dyDescent="0.35">
      <c r="A1612" s="1">
        <v>2611</v>
      </c>
      <c r="B1612" s="6">
        <v>45477</v>
      </c>
      <c r="C1612" s="1">
        <v>203</v>
      </c>
      <c r="D1612" s="1">
        <v>302</v>
      </c>
      <c r="E1612" s="1">
        <v>104</v>
      </c>
      <c r="F1612" s="1">
        <v>4</v>
      </c>
      <c r="G1612" s="15">
        <v>234.52</v>
      </c>
      <c r="H1612" s="15">
        <v>938.08</v>
      </c>
      <c r="I1612" s="15">
        <v>234.52</v>
      </c>
      <c r="J1612" s="1" t="b">
        <v>0</v>
      </c>
      <c r="K1612" s="9" t="s">
        <v>405</v>
      </c>
      <c r="L1612" s="1">
        <v>2024</v>
      </c>
      <c r="M1612" s="1">
        <v>7</v>
      </c>
      <c r="N1612" s="1" t="s">
        <v>16</v>
      </c>
      <c r="O1612" s="1">
        <v>0</v>
      </c>
      <c r="P1612" t="str">
        <f t="shared" si="26"/>
        <v>morning</v>
      </c>
    </row>
    <row r="1613" spans="1:16" ht="15.75" customHeight="1" x14ac:dyDescent="0.35">
      <c r="A1613" s="1">
        <v>2612</v>
      </c>
      <c r="B1613" s="6">
        <v>44915</v>
      </c>
      <c r="C1613" s="1">
        <v>203</v>
      </c>
      <c r="D1613" s="1">
        <v>302</v>
      </c>
      <c r="E1613" s="1">
        <v>102</v>
      </c>
      <c r="F1613" s="1">
        <v>3</v>
      </c>
      <c r="G1613" s="15">
        <v>618.22199999999998</v>
      </c>
      <c r="H1613" s="15">
        <v>1854.6659999999999</v>
      </c>
      <c r="I1613" s="15">
        <v>556.39979999999991</v>
      </c>
      <c r="J1613" s="1" t="b">
        <v>1</v>
      </c>
      <c r="K1613" s="9" t="s">
        <v>979</v>
      </c>
      <c r="L1613" s="1">
        <v>2022</v>
      </c>
      <c r="M1613" s="1">
        <v>12</v>
      </c>
      <c r="N1613" s="1" t="s">
        <v>31</v>
      </c>
      <c r="O1613" s="1">
        <v>21</v>
      </c>
      <c r="P1613" t="str">
        <f t="shared" si="26"/>
        <v>night</v>
      </c>
    </row>
    <row r="1614" spans="1:16" ht="15.75" customHeight="1" x14ac:dyDescent="0.35">
      <c r="A1614" s="1">
        <v>2613</v>
      </c>
      <c r="B1614" s="6">
        <v>44913</v>
      </c>
      <c r="C1614" s="1">
        <v>202</v>
      </c>
      <c r="D1614" s="1">
        <v>303</v>
      </c>
      <c r="E1614" s="1">
        <v>104</v>
      </c>
      <c r="F1614" s="1">
        <v>2</v>
      </c>
      <c r="G1614" s="15">
        <v>251.328</v>
      </c>
      <c r="H1614" s="15">
        <v>502.65600000000001</v>
      </c>
      <c r="I1614" s="15">
        <v>75.398399999999995</v>
      </c>
      <c r="J1614" s="1" t="b">
        <v>0</v>
      </c>
      <c r="K1614" s="9" t="s">
        <v>676</v>
      </c>
      <c r="L1614" s="1">
        <v>2022</v>
      </c>
      <c r="M1614" s="1">
        <v>12</v>
      </c>
      <c r="N1614" s="1" t="s">
        <v>20</v>
      </c>
      <c r="O1614" s="1">
        <v>4</v>
      </c>
      <c r="P1614" t="str">
        <f t="shared" si="26"/>
        <v>morning</v>
      </c>
    </row>
    <row r="1615" spans="1:16" ht="15.75" customHeight="1" x14ac:dyDescent="0.35">
      <c r="A1615" s="1">
        <v>2614</v>
      </c>
      <c r="B1615" s="6">
        <v>45018</v>
      </c>
      <c r="C1615" s="1">
        <v>203</v>
      </c>
      <c r="D1615" s="1">
        <v>302</v>
      </c>
      <c r="E1615" s="1">
        <v>104</v>
      </c>
      <c r="F1615" s="1">
        <v>4</v>
      </c>
      <c r="G1615" s="15">
        <v>299.68400000000003</v>
      </c>
      <c r="H1615" s="15">
        <v>1198.7360000000001</v>
      </c>
      <c r="I1615" s="15">
        <v>203.78512000000003</v>
      </c>
      <c r="J1615" s="1" t="b">
        <v>0</v>
      </c>
      <c r="K1615" s="9" t="s">
        <v>980</v>
      </c>
      <c r="L1615" s="1">
        <v>2023</v>
      </c>
      <c r="M1615" s="1">
        <v>4</v>
      </c>
      <c r="N1615" s="1" t="s">
        <v>20</v>
      </c>
      <c r="O1615" s="1">
        <v>12</v>
      </c>
      <c r="P1615" t="str">
        <f t="shared" si="26"/>
        <v>afternoon</v>
      </c>
    </row>
    <row r="1616" spans="1:16" ht="15.75" customHeight="1" x14ac:dyDescent="0.35">
      <c r="A1616" s="1">
        <v>2615</v>
      </c>
      <c r="B1616" s="6">
        <v>45004</v>
      </c>
      <c r="C1616" s="1">
        <v>204</v>
      </c>
      <c r="D1616" s="1">
        <v>302</v>
      </c>
      <c r="E1616" s="1">
        <v>105</v>
      </c>
      <c r="F1616" s="1">
        <v>4</v>
      </c>
      <c r="G1616" s="15">
        <v>122.518</v>
      </c>
      <c r="H1616" s="15">
        <v>490.072</v>
      </c>
      <c r="I1616" s="15">
        <v>93.113680000000002</v>
      </c>
      <c r="J1616" s="1" t="b">
        <v>0</v>
      </c>
      <c r="K1616" s="9" t="s">
        <v>941</v>
      </c>
      <c r="L1616" s="1">
        <v>2023</v>
      </c>
      <c r="M1616" s="1">
        <v>3</v>
      </c>
      <c r="N1616" s="1" t="s">
        <v>20</v>
      </c>
      <c r="O1616" s="1">
        <v>11</v>
      </c>
      <c r="P1616" t="str">
        <f t="shared" si="26"/>
        <v>morning</v>
      </c>
    </row>
    <row r="1617" spans="1:16" ht="15.75" customHeight="1" x14ac:dyDescent="0.35">
      <c r="A1617" s="1">
        <v>2616</v>
      </c>
      <c r="B1617" s="6">
        <v>45036</v>
      </c>
      <c r="C1617" s="1">
        <v>204</v>
      </c>
      <c r="D1617" s="1">
        <v>303</v>
      </c>
      <c r="E1617" s="1">
        <v>101</v>
      </c>
      <c r="F1617" s="1">
        <v>1</v>
      </c>
      <c r="G1617" s="15">
        <v>411.62</v>
      </c>
      <c r="H1617" s="15">
        <v>411.62</v>
      </c>
      <c r="I1617" s="15">
        <v>86.440200000000004</v>
      </c>
      <c r="J1617" s="1" t="b">
        <v>0</v>
      </c>
      <c r="K1617" s="9" t="s">
        <v>981</v>
      </c>
      <c r="L1617" s="1">
        <v>2023</v>
      </c>
      <c r="M1617" s="1">
        <v>4</v>
      </c>
      <c r="N1617" s="1" t="s">
        <v>16</v>
      </c>
      <c r="O1617" s="1">
        <v>9</v>
      </c>
      <c r="P1617" t="str">
        <f t="shared" si="26"/>
        <v>morning</v>
      </c>
    </row>
    <row r="1618" spans="1:16" ht="15.75" customHeight="1" x14ac:dyDescent="0.35">
      <c r="A1618" s="1">
        <v>2617</v>
      </c>
      <c r="B1618" s="6">
        <v>45015</v>
      </c>
      <c r="C1618" s="1">
        <v>203</v>
      </c>
      <c r="D1618" s="1">
        <v>302</v>
      </c>
      <c r="E1618" s="1">
        <v>104</v>
      </c>
      <c r="F1618" s="1">
        <v>10</v>
      </c>
      <c r="G1618" s="15">
        <v>371.60200000000003</v>
      </c>
      <c r="H1618" s="15">
        <v>3716.0200000000004</v>
      </c>
      <c r="I1618" s="15">
        <v>929.00500000000011</v>
      </c>
      <c r="J1618" s="1" t="b">
        <v>0</v>
      </c>
      <c r="K1618" s="9" t="s">
        <v>489</v>
      </c>
      <c r="L1618" s="1">
        <v>2023</v>
      </c>
      <c r="M1618" s="1">
        <v>3</v>
      </c>
      <c r="N1618" s="1" t="s">
        <v>16</v>
      </c>
      <c r="O1618" s="1">
        <v>17</v>
      </c>
      <c r="P1618" t="str">
        <f t="shared" si="26"/>
        <v>afternoon</v>
      </c>
    </row>
    <row r="1619" spans="1:16" ht="15.75" customHeight="1" x14ac:dyDescent="0.35">
      <c r="A1619" s="1">
        <v>2618</v>
      </c>
      <c r="B1619" s="6">
        <v>45353</v>
      </c>
      <c r="C1619" s="1">
        <v>204</v>
      </c>
      <c r="D1619" s="1">
        <v>303</v>
      </c>
      <c r="E1619" s="1">
        <v>101</v>
      </c>
      <c r="F1619" s="1">
        <v>7</v>
      </c>
      <c r="G1619" s="15">
        <v>315.06200000000007</v>
      </c>
      <c r="H1619" s="15">
        <v>2205.4340000000007</v>
      </c>
      <c r="I1619" s="15">
        <v>661.63020000000017</v>
      </c>
      <c r="J1619" s="1" t="b">
        <v>0</v>
      </c>
      <c r="K1619" s="9" t="s">
        <v>117</v>
      </c>
      <c r="L1619" s="1">
        <v>2024</v>
      </c>
      <c r="M1619" s="1">
        <v>3</v>
      </c>
      <c r="N1619" s="1" t="s">
        <v>22</v>
      </c>
      <c r="O1619" s="1">
        <v>6</v>
      </c>
      <c r="P1619" t="str">
        <f t="shared" si="26"/>
        <v>morning</v>
      </c>
    </row>
    <row r="1620" spans="1:16" ht="15.75" customHeight="1" x14ac:dyDescent="0.35">
      <c r="A1620" s="1">
        <v>2619</v>
      </c>
      <c r="B1620" s="6">
        <v>45289</v>
      </c>
      <c r="C1620" s="1">
        <v>203</v>
      </c>
      <c r="D1620" s="1">
        <v>303</v>
      </c>
      <c r="E1620" s="1">
        <v>101</v>
      </c>
      <c r="F1620" s="1">
        <v>2</v>
      </c>
      <c r="G1620" s="15">
        <v>599.96199999999999</v>
      </c>
      <c r="H1620" s="15">
        <v>1199.924</v>
      </c>
      <c r="I1620" s="15">
        <v>179.98859999999999</v>
      </c>
      <c r="J1620" s="1" t="b">
        <v>0</v>
      </c>
      <c r="K1620" s="9" t="s">
        <v>685</v>
      </c>
      <c r="L1620" s="1">
        <v>2023</v>
      </c>
      <c r="M1620" s="1">
        <v>12</v>
      </c>
      <c r="N1620" s="1" t="s">
        <v>26</v>
      </c>
      <c r="O1620" s="1">
        <v>0</v>
      </c>
      <c r="P1620" t="str">
        <f t="shared" si="26"/>
        <v>morning</v>
      </c>
    </row>
    <row r="1621" spans="1:16" ht="15.75" customHeight="1" x14ac:dyDescent="0.35">
      <c r="A1621" s="1">
        <v>2620</v>
      </c>
      <c r="B1621" s="6">
        <v>45143</v>
      </c>
      <c r="C1621" s="1">
        <v>201</v>
      </c>
      <c r="D1621" s="1">
        <v>304</v>
      </c>
      <c r="E1621" s="1">
        <v>101</v>
      </c>
      <c r="F1621" s="1">
        <v>3</v>
      </c>
      <c r="G1621" s="15">
        <v>461.82400000000001</v>
      </c>
      <c r="H1621" s="15">
        <v>1385.472</v>
      </c>
      <c r="I1621" s="15">
        <v>235.53024000000002</v>
      </c>
      <c r="J1621" s="1" t="b">
        <v>0</v>
      </c>
      <c r="K1621" s="9" t="s">
        <v>336</v>
      </c>
      <c r="L1621" s="1">
        <v>2023</v>
      </c>
      <c r="M1621" s="1">
        <v>8</v>
      </c>
      <c r="N1621" s="1" t="s">
        <v>22</v>
      </c>
      <c r="O1621" s="1">
        <v>3</v>
      </c>
      <c r="P1621" t="str">
        <f t="shared" si="26"/>
        <v>morning</v>
      </c>
    </row>
    <row r="1622" spans="1:16" ht="15.75" customHeight="1" x14ac:dyDescent="0.35">
      <c r="A1622" s="1">
        <v>2621</v>
      </c>
      <c r="B1622" s="6">
        <v>45277</v>
      </c>
      <c r="C1622" s="1">
        <v>201</v>
      </c>
      <c r="D1622" s="1">
        <v>305</v>
      </c>
      <c r="E1622" s="1">
        <v>102</v>
      </c>
      <c r="F1622" s="1">
        <v>3</v>
      </c>
      <c r="G1622" s="15">
        <v>605.24200000000008</v>
      </c>
      <c r="H1622" s="15">
        <v>1815.7260000000001</v>
      </c>
      <c r="I1622" s="15">
        <v>344.98794000000004</v>
      </c>
      <c r="J1622" s="1" t="b">
        <v>1</v>
      </c>
      <c r="K1622" s="9" t="s">
        <v>479</v>
      </c>
      <c r="L1622" s="1">
        <v>2023</v>
      </c>
      <c r="M1622" s="1">
        <v>12</v>
      </c>
      <c r="N1622" s="1" t="s">
        <v>20</v>
      </c>
      <c r="O1622" s="1">
        <v>16</v>
      </c>
      <c r="P1622" t="str">
        <f t="shared" si="26"/>
        <v>afternoon</v>
      </c>
    </row>
    <row r="1623" spans="1:16" ht="15.75" customHeight="1" x14ac:dyDescent="0.35">
      <c r="A1623" s="1">
        <v>2622</v>
      </c>
      <c r="B1623" s="6">
        <v>45434</v>
      </c>
      <c r="C1623" s="1">
        <v>201</v>
      </c>
      <c r="D1623" s="1">
        <v>305</v>
      </c>
      <c r="E1623" s="1">
        <v>102</v>
      </c>
      <c r="F1623" s="1">
        <v>1</v>
      </c>
      <c r="G1623" s="15">
        <v>324.47800000000007</v>
      </c>
      <c r="H1623" s="15">
        <v>324.47800000000007</v>
      </c>
      <c r="I1623" s="15">
        <v>68.140380000000007</v>
      </c>
      <c r="J1623" s="1" t="b">
        <v>1</v>
      </c>
      <c r="K1623" s="9" t="s">
        <v>982</v>
      </c>
      <c r="L1623" s="1">
        <v>2024</v>
      </c>
      <c r="M1623" s="1">
        <v>5</v>
      </c>
      <c r="N1623" s="1" t="s">
        <v>18</v>
      </c>
      <c r="O1623" s="1">
        <v>12</v>
      </c>
      <c r="P1623" t="str">
        <f t="shared" si="26"/>
        <v>afternoon</v>
      </c>
    </row>
    <row r="1624" spans="1:16" ht="15.75" customHeight="1" x14ac:dyDescent="0.35">
      <c r="A1624" s="1">
        <v>2623</v>
      </c>
      <c r="B1624" s="6">
        <v>45059</v>
      </c>
      <c r="C1624" s="1">
        <v>202</v>
      </c>
      <c r="D1624" s="1">
        <v>302</v>
      </c>
      <c r="E1624" s="1">
        <v>101</v>
      </c>
      <c r="F1624" s="1">
        <v>9</v>
      </c>
      <c r="G1624" s="15">
        <v>285.03200000000004</v>
      </c>
      <c r="H1624" s="15">
        <v>2565.2880000000005</v>
      </c>
      <c r="I1624" s="15">
        <v>641.32200000000012</v>
      </c>
      <c r="J1624" s="1" t="b">
        <v>0</v>
      </c>
      <c r="K1624" s="9" t="s">
        <v>620</v>
      </c>
      <c r="L1624" s="1">
        <v>2023</v>
      </c>
      <c r="M1624" s="1">
        <v>5</v>
      </c>
      <c r="N1624" s="1" t="s">
        <v>22</v>
      </c>
      <c r="O1624" s="1">
        <v>20</v>
      </c>
      <c r="P1624" t="str">
        <f t="shared" si="26"/>
        <v>evening</v>
      </c>
    </row>
    <row r="1625" spans="1:16" ht="15.75" customHeight="1" x14ac:dyDescent="0.35">
      <c r="A1625" s="1">
        <v>2624</v>
      </c>
      <c r="B1625" s="6">
        <v>45441</v>
      </c>
      <c r="C1625" s="1">
        <v>201</v>
      </c>
      <c r="D1625" s="1">
        <v>302</v>
      </c>
      <c r="E1625" s="1">
        <v>101</v>
      </c>
      <c r="F1625" s="1">
        <v>7</v>
      </c>
      <c r="G1625" s="15">
        <v>445.67600000000004</v>
      </c>
      <c r="H1625" s="15">
        <v>3119.7320000000004</v>
      </c>
      <c r="I1625" s="15">
        <v>935.91960000000006</v>
      </c>
      <c r="J1625" s="1" t="b">
        <v>1</v>
      </c>
      <c r="K1625" s="9" t="s">
        <v>581</v>
      </c>
      <c r="L1625" s="1">
        <v>2024</v>
      </c>
      <c r="M1625" s="1">
        <v>5</v>
      </c>
      <c r="N1625" s="1" t="s">
        <v>18</v>
      </c>
      <c r="O1625" s="1">
        <v>7</v>
      </c>
      <c r="P1625" t="str">
        <f t="shared" si="26"/>
        <v>morning</v>
      </c>
    </row>
    <row r="1626" spans="1:16" ht="15.75" customHeight="1" x14ac:dyDescent="0.35">
      <c r="A1626" s="1">
        <v>2625</v>
      </c>
      <c r="B1626" s="6">
        <v>45485</v>
      </c>
      <c r="C1626" s="1">
        <v>205</v>
      </c>
      <c r="D1626" s="1">
        <v>304</v>
      </c>
      <c r="E1626" s="1">
        <v>105</v>
      </c>
      <c r="F1626" s="1">
        <v>10</v>
      </c>
      <c r="G1626" s="15">
        <v>372.92200000000003</v>
      </c>
      <c r="H1626" s="15">
        <v>3729.2200000000003</v>
      </c>
      <c r="I1626" s="15">
        <v>559.38300000000004</v>
      </c>
      <c r="J1626" s="1" t="b">
        <v>0</v>
      </c>
      <c r="K1626" s="9" t="s">
        <v>600</v>
      </c>
      <c r="L1626" s="1">
        <v>2024</v>
      </c>
      <c r="M1626" s="1">
        <v>7</v>
      </c>
      <c r="N1626" s="1" t="s">
        <v>26</v>
      </c>
      <c r="O1626" s="1">
        <v>14</v>
      </c>
      <c r="P1626" t="str">
        <f t="shared" si="26"/>
        <v>afternoon</v>
      </c>
    </row>
    <row r="1627" spans="1:16" ht="15.75" customHeight="1" x14ac:dyDescent="0.35">
      <c r="A1627" s="1">
        <v>2626</v>
      </c>
      <c r="B1627" s="6">
        <v>45093</v>
      </c>
      <c r="C1627" s="1">
        <v>202</v>
      </c>
      <c r="D1627" s="1">
        <v>302</v>
      </c>
      <c r="E1627" s="1">
        <v>101</v>
      </c>
      <c r="F1627" s="1">
        <v>3</v>
      </c>
      <c r="G1627" s="15">
        <v>480.524</v>
      </c>
      <c r="H1627" s="15">
        <v>1441.5720000000001</v>
      </c>
      <c r="I1627" s="15">
        <v>245.06724000000003</v>
      </c>
      <c r="J1627" s="1" t="b">
        <v>0</v>
      </c>
      <c r="K1627" s="9" t="s">
        <v>435</v>
      </c>
      <c r="L1627" s="1">
        <v>2023</v>
      </c>
      <c r="M1627" s="1">
        <v>6</v>
      </c>
      <c r="N1627" s="1" t="s">
        <v>26</v>
      </c>
      <c r="O1627" s="1">
        <v>11</v>
      </c>
      <c r="P1627" t="str">
        <f t="shared" si="26"/>
        <v>morning</v>
      </c>
    </row>
    <row r="1628" spans="1:16" ht="15.75" customHeight="1" x14ac:dyDescent="0.35">
      <c r="A1628" s="1">
        <v>2627</v>
      </c>
      <c r="B1628" s="6">
        <v>45359</v>
      </c>
      <c r="C1628" s="1">
        <v>205</v>
      </c>
      <c r="D1628" s="1">
        <v>304</v>
      </c>
      <c r="E1628" s="1">
        <v>101</v>
      </c>
      <c r="F1628" s="1">
        <v>9</v>
      </c>
      <c r="G1628" s="15">
        <v>531.23400000000004</v>
      </c>
      <c r="H1628" s="15">
        <v>4781.1060000000007</v>
      </c>
      <c r="I1628" s="15">
        <v>908.41014000000018</v>
      </c>
      <c r="J1628" s="1" t="b">
        <v>0</v>
      </c>
      <c r="K1628" s="9" t="s">
        <v>347</v>
      </c>
      <c r="L1628" s="1">
        <v>2024</v>
      </c>
      <c r="M1628" s="1">
        <v>3</v>
      </c>
      <c r="N1628" s="1" t="s">
        <v>26</v>
      </c>
      <c r="O1628" s="1">
        <v>20</v>
      </c>
      <c r="P1628" t="str">
        <f t="shared" si="26"/>
        <v>evening</v>
      </c>
    </row>
    <row r="1629" spans="1:16" ht="15.75" customHeight="1" x14ac:dyDescent="0.35">
      <c r="A1629" s="1">
        <v>2628</v>
      </c>
      <c r="B1629" s="6">
        <v>45489</v>
      </c>
      <c r="C1629" s="1">
        <v>203</v>
      </c>
      <c r="D1629" s="1">
        <v>304</v>
      </c>
      <c r="E1629" s="1">
        <v>101</v>
      </c>
      <c r="F1629" s="1">
        <v>5</v>
      </c>
      <c r="G1629" s="15">
        <v>418.04400000000004</v>
      </c>
      <c r="H1629" s="15">
        <v>2090.2200000000003</v>
      </c>
      <c r="I1629" s="15">
        <v>438.94620000000003</v>
      </c>
      <c r="J1629" s="1" t="b">
        <v>1</v>
      </c>
      <c r="K1629" s="9" t="s">
        <v>917</v>
      </c>
      <c r="L1629" s="1">
        <v>2024</v>
      </c>
      <c r="M1629" s="1">
        <v>7</v>
      </c>
      <c r="N1629" s="1" t="s">
        <v>31</v>
      </c>
      <c r="O1629" s="1">
        <v>2</v>
      </c>
      <c r="P1629" t="str">
        <f t="shared" si="26"/>
        <v>morning</v>
      </c>
    </row>
    <row r="1630" spans="1:16" ht="15.75" customHeight="1" x14ac:dyDescent="0.35">
      <c r="A1630" s="1">
        <v>1727</v>
      </c>
      <c r="B1630" s="6">
        <v>45579</v>
      </c>
      <c r="C1630" s="1">
        <v>205</v>
      </c>
      <c r="D1630" s="1">
        <v>301</v>
      </c>
      <c r="E1630" s="1">
        <v>101</v>
      </c>
      <c r="F1630" s="1">
        <v>4</v>
      </c>
      <c r="G1630" s="15">
        <v>237.29200000000003</v>
      </c>
      <c r="H1630" s="15">
        <v>949.16800000000012</v>
      </c>
      <c r="I1630" s="15">
        <v>180.34192000000002</v>
      </c>
      <c r="J1630" s="1" t="b">
        <v>1</v>
      </c>
      <c r="K1630" s="9" t="s">
        <v>594</v>
      </c>
      <c r="L1630" s="1">
        <v>2024</v>
      </c>
      <c r="M1630" s="1">
        <v>10</v>
      </c>
      <c r="N1630" s="1" t="s">
        <v>28</v>
      </c>
      <c r="O1630" s="1">
        <v>22</v>
      </c>
      <c r="P1630" t="str">
        <f t="shared" si="26"/>
        <v>night</v>
      </c>
    </row>
    <row r="1631" spans="1:16" ht="15.75" customHeight="1" x14ac:dyDescent="0.35">
      <c r="A1631" s="1">
        <v>2630</v>
      </c>
      <c r="B1631" s="6">
        <v>45425</v>
      </c>
      <c r="C1631" s="1">
        <v>202</v>
      </c>
      <c r="D1631" s="1">
        <v>302</v>
      </c>
      <c r="E1631" s="1">
        <v>101</v>
      </c>
      <c r="F1631" s="1">
        <v>9</v>
      </c>
      <c r="G1631" s="15">
        <v>112.15600000000001</v>
      </c>
      <c r="H1631" s="15">
        <v>1009.404</v>
      </c>
      <c r="I1631" s="15">
        <v>302.82119999999998</v>
      </c>
      <c r="J1631" s="1" t="b">
        <v>0</v>
      </c>
      <c r="K1631" s="9" t="s">
        <v>983</v>
      </c>
      <c r="L1631" s="1">
        <v>2024</v>
      </c>
      <c r="M1631" s="1">
        <v>5</v>
      </c>
      <c r="N1631" s="1" t="s">
        <v>28</v>
      </c>
      <c r="O1631" s="1">
        <v>13</v>
      </c>
      <c r="P1631" t="str">
        <f t="shared" si="26"/>
        <v>afternoon</v>
      </c>
    </row>
    <row r="1632" spans="1:16" ht="15.75" customHeight="1" x14ac:dyDescent="0.35">
      <c r="A1632" s="1">
        <v>2631</v>
      </c>
      <c r="B1632" s="6">
        <v>44951</v>
      </c>
      <c r="C1632" s="1">
        <v>202</v>
      </c>
      <c r="D1632" s="1">
        <v>303</v>
      </c>
      <c r="E1632" s="1">
        <v>101</v>
      </c>
      <c r="F1632" s="1">
        <v>1</v>
      </c>
      <c r="G1632" s="15">
        <v>195.22800000000001</v>
      </c>
      <c r="H1632" s="15">
        <v>195.22800000000001</v>
      </c>
      <c r="I1632" s="15">
        <v>29.284199999999998</v>
      </c>
      <c r="J1632" s="1" t="b">
        <v>1</v>
      </c>
      <c r="K1632" s="9" t="s">
        <v>608</v>
      </c>
      <c r="L1632" s="1">
        <v>2023</v>
      </c>
      <c r="M1632" s="1">
        <v>1</v>
      </c>
      <c r="N1632" s="1" t="s">
        <v>18</v>
      </c>
      <c r="O1632" s="1">
        <v>14</v>
      </c>
      <c r="P1632" t="str">
        <f t="shared" si="26"/>
        <v>afternoon</v>
      </c>
    </row>
    <row r="1633" spans="1:16" ht="15.75" customHeight="1" x14ac:dyDescent="0.35">
      <c r="A1633" s="1">
        <v>2632</v>
      </c>
      <c r="B1633" s="6">
        <v>45290</v>
      </c>
      <c r="C1633" s="1">
        <v>205</v>
      </c>
      <c r="D1633" s="1">
        <v>304</v>
      </c>
      <c r="E1633" s="1">
        <v>105</v>
      </c>
      <c r="F1633" s="1">
        <v>7</v>
      </c>
      <c r="G1633" s="15">
        <v>370.524</v>
      </c>
      <c r="H1633" s="15">
        <v>2593.6680000000001</v>
      </c>
      <c r="I1633" s="15">
        <v>440.92356000000007</v>
      </c>
      <c r="J1633" s="1" t="b">
        <v>0</v>
      </c>
      <c r="K1633" s="9" t="s">
        <v>283</v>
      </c>
      <c r="L1633" s="1">
        <v>2023</v>
      </c>
      <c r="M1633" s="1">
        <v>12</v>
      </c>
      <c r="N1633" s="1" t="s">
        <v>22</v>
      </c>
      <c r="O1633" s="1">
        <v>11</v>
      </c>
      <c r="P1633" t="str">
        <f t="shared" si="26"/>
        <v>morning</v>
      </c>
    </row>
    <row r="1634" spans="1:16" ht="15.75" customHeight="1" x14ac:dyDescent="0.35">
      <c r="A1634" s="1">
        <v>2633</v>
      </c>
      <c r="B1634" s="6">
        <v>44941</v>
      </c>
      <c r="C1634" s="1">
        <v>201</v>
      </c>
      <c r="D1634" s="1">
        <v>305</v>
      </c>
      <c r="E1634" s="1">
        <v>102</v>
      </c>
      <c r="F1634" s="1">
        <v>5</v>
      </c>
      <c r="G1634" s="15">
        <v>145.59600000000003</v>
      </c>
      <c r="H1634" s="15">
        <v>727.98000000000013</v>
      </c>
      <c r="I1634" s="15">
        <v>138.31620000000004</v>
      </c>
      <c r="J1634" s="1" t="b">
        <v>0</v>
      </c>
      <c r="K1634" s="9" t="s">
        <v>339</v>
      </c>
      <c r="L1634" s="1">
        <v>2023</v>
      </c>
      <c r="M1634" s="1">
        <v>1</v>
      </c>
      <c r="N1634" s="1" t="s">
        <v>20</v>
      </c>
      <c r="O1634" s="1">
        <v>21</v>
      </c>
      <c r="P1634" t="str">
        <f t="shared" si="26"/>
        <v>night</v>
      </c>
    </row>
    <row r="1635" spans="1:16" ht="15.75" customHeight="1" x14ac:dyDescent="0.35">
      <c r="A1635" s="1">
        <v>2634</v>
      </c>
      <c r="B1635" s="6">
        <v>45120</v>
      </c>
      <c r="C1635" s="1">
        <v>201</v>
      </c>
      <c r="D1635" s="1">
        <v>301</v>
      </c>
      <c r="E1635" s="1">
        <v>101</v>
      </c>
      <c r="F1635" s="1">
        <v>8</v>
      </c>
      <c r="G1635" s="15">
        <v>577.89600000000007</v>
      </c>
      <c r="H1635" s="15">
        <v>4623.1680000000006</v>
      </c>
      <c r="I1635" s="15">
        <v>970.8652800000001</v>
      </c>
      <c r="J1635" s="1" t="b">
        <v>0</v>
      </c>
      <c r="K1635" s="9" t="s">
        <v>984</v>
      </c>
      <c r="L1635" s="1">
        <v>2023</v>
      </c>
      <c r="M1635" s="1">
        <v>7</v>
      </c>
      <c r="N1635" s="1" t="s">
        <v>16</v>
      </c>
      <c r="O1635" s="1">
        <v>7</v>
      </c>
      <c r="P1635" t="str">
        <f t="shared" si="26"/>
        <v>morning</v>
      </c>
    </row>
    <row r="1636" spans="1:16" ht="15.75" customHeight="1" x14ac:dyDescent="0.35">
      <c r="A1636" s="1">
        <v>2635</v>
      </c>
      <c r="B1636" s="6">
        <v>44998</v>
      </c>
      <c r="C1636" s="1">
        <v>204</v>
      </c>
      <c r="D1636" s="1">
        <v>303</v>
      </c>
      <c r="E1636" s="1">
        <v>102</v>
      </c>
      <c r="F1636" s="1">
        <v>1</v>
      </c>
      <c r="G1636" s="15">
        <v>49.588000000000001</v>
      </c>
      <c r="H1636" s="15">
        <v>49.588000000000001</v>
      </c>
      <c r="I1636" s="15">
        <v>12.397</v>
      </c>
      <c r="J1636" s="1" t="b">
        <v>0</v>
      </c>
      <c r="K1636" s="9" t="s">
        <v>985</v>
      </c>
      <c r="L1636" s="1">
        <v>2023</v>
      </c>
      <c r="M1636" s="1">
        <v>3</v>
      </c>
      <c r="N1636" s="1" t="s">
        <v>28</v>
      </c>
      <c r="O1636" s="1">
        <v>17</v>
      </c>
      <c r="P1636" t="str">
        <f t="shared" si="26"/>
        <v>afternoon</v>
      </c>
    </row>
    <row r="1637" spans="1:16" ht="15.75" customHeight="1" x14ac:dyDescent="0.35">
      <c r="A1637" s="1">
        <v>2636</v>
      </c>
      <c r="B1637" s="6">
        <v>44977</v>
      </c>
      <c r="C1637" s="1">
        <v>204</v>
      </c>
      <c r="D1637" s="1">
        <v>303</v>
      </c>
      <c r="E1637" s="1">
        <v>105</v>
      </c>
      <c r="F1637" s="1">
        <v>4</v>
      </c>
      <c r="G1637" s="15">
        <v>218.35000000000002</v>
      </c>
      <c r="H1637" s="15">
        <v>873.40000000000009</v>
      </c>
      <c r="I1637" s="15">
        <v>262.02000000000004</v>
      </c>
      <c r="J1637" s="1" t="b">
        <v>0</v>
      </c>
      <c r="K1637" s="9" t="s">
        <v>172</v>
      </c>
      <c r="L1637" s="1">
        <v>2023</v>
      </c>
      <c r="M1637" s="1">
        <v>2</v>
      </c>
      <c r="N1637" s="1" t="s">
        <v>28</v>
      </c>
      <c r="O1637" s="1">
        <v>3</v>
      </c>
      <c r="P1637" t="str">
        <f t="shared" si="26"/>
        <v>morning</v>
      </c>
    </row>
    <row r="1638" spans="1:16" ht="15.75" customHeight="1" x14ac:dyDescent="0.35">
      <c r="A1638" s="1">
        <v>2637</v>
      </c>
      <c r="B1638" s="6">
        <v>45545</v>
      </c>
      <c r="C1638" s="1">
        <v>201</v>
      </c>
      <c r="D1638" s="1">
        <v>303</v>
      </c>
      <c r="E1638" s="1">
        <v>105</v>
      </c>
      <c r="F1638" s="1">
        <v>1</v>
      </c>
      <c r="G1638" s="15">
        <v>104.47800000000001</v>
      </c>
      <c r="H1638" s="15">
        <v>104.47800000000001</v>
      </c>
      <c r="I1638" s="15">
        <v>15.671700000000001</v>
      </c>
      <c r="J1638" s="1" t="b">
        <v>0</v>
      </c>
      <c r="K1638" s="9" t="s">
        <v>986</v>
      </c>
      <c r="L1638" s="1">
        <v>2024</v>
      </c>
      <c r="M1638" s="1">
        <v>9</v>
      </c>
      <c r="N1638" s="1" t="s">
        <v>31</v>
      </c>
      <c r="O1638" s="1">
        <v>15</v>
      </c>
      <c r="P1638" t="str">
        <f t="shared" si="26"/>
        <v>afternoon</v>
      </c>
    </row>
    <row r="1639" spans="1:16" ht="15.75" customHeight="1" x14ac:dyDescent="0.35">
      <c r="A1639" s="1">
        <v>2638</v>
      </c>
      <c r="B1639" s="6">
        <v>45184</v>
      </c>
      <c r="C1639" s="1">
        <v>201</v>
      </c>
      <c r="D1639" s="1">
        <v>304</v>
      </c>
      <c r="E1639" s="1">
        <v>102</v>
      </c>
      <c r="F1639" s="1">
        <v>5</v>
      </c>
      <c r="G1639" s="15">
        <v>258.28000000000003</v>
      </c>
      <c r="H1639" s="15">
        <v>1291.4000000000001</v>
      </c>
      <c r="I1639" s="15">
        <v>219.53800000000004</v>
      </c>
      <c r="J1639" s="1" t="b">
        <v>0</v>
      </c>
      <c r="K1639" s="9" t="s">
        <v>339</v>
      </c>
      <c r="L1639" s="1">
        <v>2023</v>
      </c>
      <c r="M1639" s="1">
        <v>9</v>
      </c>
      <c r="N1639" s="1" t="s">
        <v>26</v>
      </c>
      <c r="O1639" s="1">
        <v>21</v>
      </c>
      <c r="P1639" t="str">
        <f t="shared" si="26"/>
        <v>night</v>
      </c>
    </row>
    <row r="1640" spans="1:16" ht="15.75" customHeight="1" x14ac:dyDescent="0.35">
      <c r="A1640" s="1">
        <v>2639</v>
      </c>
      <c r="B1640" s="6">
        <v>45476</v>
      </c>
      <c r="C1640" s="1">
        <v>203</v>
      </c>
      <c r="D1640" s="1">
        <v>301</v>
      </c>
      <c r="E1640" s="1">
        <v>102</v>
      </c>
      <c r="F1640" s="1">
        <v>4</v>
      </c>
      <c r="G1640" s="15">
        <v>472.05400000000003</v>
      </c>
      <c r="H1640" s="15">
        <v>1888.2160000000001</v>
      </c>
      <c r="I1640" s="15">
        <v>358.76104000000004</v>
      </c>
      <c r="J1640" s="1" t="b">
        <v>0</v>
      </c>
      <c r="K1640" s="9" t="s">
        <v>880</v>
      </c>
      <c r="L1640" s="1">
        <v>2024</v>
      </c>
      <c r="M1640" s="1">
        <v>7</v>
      </c>
      <c r="N1640" s="1" t="s">
        <v>18</v>
      </c>
      <c r="O1640" s="1">
        <v>22</v>
      </c>
      <c r="P1640" t="str">
        <f t="shared" si="26"/>
        <v>night</v>
      </c>
    </row>
    <row r="1641" spans="1:16" ht="15.75" customHeight="1" x14ac:dyDescent="0.35">
      <c r="A1641" s="1">
        <v>2640</v>
      </c>
      <c r="B1641" s="6">
        <v>45340</v>
      </c>
      <c r="C1641" s="1">
        <v>204</v>
      </c>
      <c r="D1641" s="1">
        <v>303</v>
      </c>
      <c r="E1641" s="1">
        <v>101</v>
      </c>
      <c r="F1641" s="1">
        <v>4</v>
      </c>
      <c r="G1641" s="15">
        <v>261.73400000000004</v>
      </c>
      <c r="H1641" s="15">
        <v>1046.9360000000001</v>
      </c>
      <c r="I1641" s="15">
        <v>219.85656000000003</v>
      </c>
      <c r="J1641" s="1" t="b">
        <v>0</v>
      </c>
      <c r="K1641" s="9" t="s">
        <v>42</v>
      </c>
      <c r="L1641" s="1">
        <v>2024</v>
      </c>
      <c r="M1641" s="1">
        <v>2</v>
      </c>
      <c r="N1641" s="1" t="s">
        <v>20</v>
      </c>
      <c r="O1641" s="1">
        <v>5</v>
      </c>
      <c r="P1641" t="str">
        <f t="shared" si="26"/>
        <v>morning</v>
      </c>
    </row>
    <row r="1642" spans="1:16" ht="15.75" customHeight="1" x14ac:dyDescent="0.35">
      <c r="A1642" s="1">
        <v>2641</v>
      </c>
      <c r="B1642" s="6">
        <v>44965</v>
      </c>
      <c r="C1642" s="1">
        <v>203</v>
      </c>
      <c r="D1642" s="1">
        <v>303</v>
      </c>
      <c r="E1642" s="1">
        <v>102</v>
      </c>
      <c r="F1642" s="1">
        <v>10</v>
      </c>
      <c r="G1642" s="15">
        <v>270.44600000000003</v>
      </c>
      <c r="H1642" s="15">
        <v>2704.46</v>
      </c>
      <c r="I1642" s="15">
        <v>676.11500000000001</v>
      </c>
      <c r="J1642" s="1" t="b">
        <v>0</v>
      </c>
      <c r="K1642" s="9" t="s">
        <v>259</v>
      </c>
      <c r="L1642" s="1">
        <v>2023</v>
      </c>
      <c r="M1642" s="1">
        <v>2</v>
      </c>
      <c r="N1642" s="1" t="s">
        <v>18</v>
      </c>
      <c r="O1642" s="1">
        <v>12</v>
      </c>
      <c r="P1642" t="str">
        <f t="shared" si="26"/>
        <v>afternoon</v>
      </c>
    </row>
    <row r="1643" spans="1:16" ht="15.75" customHeight="1" x14ac:dyDescent="0.35">
      <c r="A1643" s="1">
        <v>2642</v>
      </c>
      <c r="B1643" s="6">
        <v>45344</v>
      </c>
      <c r="C1643" s="1">
        <v>205</v>
      </c>
      <c r="D1643" s="1">
        <v>305</v>
      </c>
      <c r="E1643" s="1">
        <v>101</v>
      </c>
      <c r="F1643" s="1">
        <v>3</v>
      </c>
      <c r="G1643" s="15">
        <v>173.95400000000001</v>
      </c>
      <c r="H1643" s="15">
        <v>521.86200000000008</v>
      </c>
      <c r="I1643" s="15">
        <v>156.55860000000001</v>
      </c>
      <c r="J1643" s="1" t="b">
        <v>0</v>
      </c>
      <c r="K1643" s="9" t="s">
        <v>823</v>
      </c>
      <c r="L1643" s="1">
        <v>2024</v>
      </c>
      <c r="M1643" s="1">
        <v>2</v>
      </c>
      <c r="N1643" s="1" t="s">
        <v>16</v>
      </c>
      <c r="O1643" s="1">
        <v>20</v>
      </c>
      <c r="P1643" t="str">
        <f t="shared" si="26"/>
        <v>evening</v>
      </c>
    </row>
    <row r="1644" spans="1:16" ht="15.75" customHeight="1" x14ac:dyDescent="0.35">
      <c r="A1644" s="1">
        <v>2643</v>
      </c>
      <c r="B1644" s="6">
        <v>45338</v>
      </c>
      <c r="C1644" s="1">
        <v>202</v>
      </c>
      <c r="D1644" s="1">
        <v>301</v>
      </c>
      <c r="E1644" s="1">
        <v>101</v>
      </c>
      <c r="F1644" s="1">
        <v>6</v>
      </c>
      <c r="G1644" s="15">
        <v>611.072</v>
      </c>
      <c r="H1644" s="15">
        <v>3666.4319999999998</v>
      </c>
      <c r="I1644" s="15">
        <v>549.96479999999997</v>
      </c>
      <c r="J1644" s="1" t="b">
        <v>0</v>
      </c>
      <c r="K1644" s="9" t="s">
        <v>871</v>
      </c>
      <c r="L1644" s="1">
        <v>2024</v>
      </c>
      <c r="M1644" s="1">
        <v>2</v>
      </c>
      <c r="N1644" s="1" t="s">
        <v>26</v>
      </c>
      <c r="O1644" s="1">
        <v>7</v>
      </c>
      <c r="P1644" t="str">
        <f t="shared" si="26"/>
        <v>morning</v>
      </c>
    </row>
    <row r="1645" spans="1:16" ht="15.75" customHeight="1" x14ac:dyDescent="0.35">
      <c r="A1645" s="1">
        <v>2644</v>
      </c>
      <c r="B1645" s="6">
        <v>45105</v>
      </c>
      <c r="C1645" s="1">
        <v>204</v>
      </c>
      <c r="D1645" s="1">
        <v>301</v>
      </c>
      <c r="E1645" s="1">
        <v>104</v>
      </c>
      <c r="F1645" s="1">
        <v>1</v>
      </c>
      <c r="G1645" s="15">
        <v>373.80200000000002</v>
      </c>
      <c r="H1645" s="15">
        <v>373.80200000000002</v>
      </c>
      <c r="I1645" s="15">
        <v>63.546340000000008</v>
      </c>
      <c r="J1645" s="1" t="b">
        <v>0</v>
      </c>
      <c r="K1645" s="9" t="s">
        <v>458</v>
      </c>
      <c r="L1645" s="1">
        <v>2023</v>
      </c>
      <c r="M1645" s="1">
        <v>6</v>
      </c>
      <c r="N1645" s="1" t="s">
        <v>18</v>
      </c>
      <c r="O1645" s="1">
        <v>3</v>
      </c>
      <c r="P1645" t="str">
        <f t="shared" si="26"/>
        <v>morning</v>
      </c>
    </row>
    <row r="1646" spans="1:16" ht="15.75" customHeight="1" x14ac:dyDescent="0.35">
      <c r="A1646" s="1">
        <v>2645</v>
      </c>
      <c r="B1646" s="6">
        <v>45199</v>
      </c>
      <c r="C1646" s="1">
        <v>204</v>
      </c>
      <c r="D1646" s="1">
        <v>301</v>
      </c>
      <c r="E1646" s="1">
        <v>102</v>
      </c>
      <c r="F1646" s="1">
        <v>6</v>
      </c>
      <c r="G1646" s="15">
        <v>432.23400000000004</v>
      </c>
      <c r="H1646" s="15">
        <v>2593.4040000000005</v>
      </c>
      <c r="I1646" s="15">
        <v>492.74676000000011</v>
      </c>
      <c r="J1646" s="1" t="b">
        <v>0</v>
      </c>
      <c r="K1646" s="9" t="s">
        <v>316</v>
      </c>
      <c r="L1646" s="1">
        <v>2023</v>
      </c>
      <c r="M1646" s="1">
        <v>9</v>
      </c>
      <c r="N1646" s="1" t="s">
        <v>22</v>
      </c>
      <c r="O1646" s="1">
        <v>18</v>
      </c>
      <c r="P1646" t="str">
        <f t="shared" si="26"/>
        <v>evening</v>
      </c>
    </row>
    <row r="1647" spans="1:16" ht="15.75" customHeight="1" x14ac:dyDescent="0.35">
      <c r="A1647" s="1">
        <v>2646</v>
      </c>
      <c r="B1647" s="6">
        <v>45448</v>
      </c>
      <c r="C1647" s="1">
        <v>205</v>
      </c>
      <c r="D1647" s="1">
        <v>302</v>
      </c>
      <c r="E1647" s="1">
        <v>104</v>
      </c>
      <c r="F1647" s="1">
        <v>1</v>
      </c>
      <c r="G1647" s="15">
        <v>245.56400000000002</v>
      </c>
      <c r="H1647" s="15">
        <v>245.56400000000002</v>
      </c>
      <c r="I1647" s="15">
        <v>51.568440000000002</v>
      </c>
      <c r="J1647" s="1" t="b">
        <v>0</v>
      </c>
      <c r="K1647" s="9" t="s">
        <v>763</v>
      </c>
      <c r="L1647" s="1">
        <v>2024</v>
      </c>
      <c r="M1647" s="1">
        <v>6</v>
      </c>
      <c r="N1647" s="1" t="s">
        <v>18</v>
      </c>
      <c r="O1647" s="1">
        <v>23</v>
      </c>
      <c r="P1647" t="str">
        <f t="shared" si="26"/>
        <v>night</v>
      </c>
    </row>
    <row r="1648" spans="1:16" ht="15.75" customHeight="1" x14ac:dyDescent="0.35">
      <c r="A1648" s="1">
        <v>2647</v>
      </c>
      <c r="B1648" s="6">
        <v>44864</v>
      </c>
      <c r="C1648" s="1">
        <v>205</v>
      </c>
      <c r="D1648" s="1">
        <v>301</v>
      </c>
      <c r="E1648" s="1">
        <v>103</v>
      </c>
      <c r="F1648" s="1">
        <v>4</v>
      </c>
      <c r="G1648" s="15">
        <v>496.76000000000005</v>
      </c>
      <c r="H1648" s="15">
        <v>1987.0400000000002</v>
      </c>
      <c r="I1648" s="15">
        <v>496.76000000000005</v>
      </c>
      <c r="J1648" s="1" t="b">
        <v>0</v>
      </c>
      <c r="K1648" s="9" t="s">
        <v>341</v>
      </c>
      <c r="L1648" s="1">
        <v>2022</v>
      </c>
      <c r="M1648" s="1">
        <v>10</v>
      </c>
      <c r="N1648" s="1" t="s">
        <v>20</v>
      </c>
      <c r="O1648" s="1">
        <v>21</v>
      </c>
      <c r="P1648" t="str">
        <f t="shared" si="26"/>
        <v>night</v>
      </c>
    </row>
    <row r="1649" spans="1:16" ht="15.75" customHeight="1" x14ac:dyDescent="0.35">
      <c r="A1649" s="1">
        <v>2648</v>
      </c>
      <c r="B1649" s="6">
        <v>45445</v>
      </c>
      <c r="C1649" s="1">
        <v>204</v>
      </c>
      <c r="D1649" s="1">
        <v>302</v>
      </c>
      <c r="E1649" s="1">
        <v>103</v>
      </c>
      <c r="F1649" s="1">
        <v>10</v>
      </c>
      <c r="G1649" s="15">
        <v>153.428</v>
      </c>
      <c r="H1649" s="15">
        <v>1534.28</v>
      </c>
      <c r="I1649" s="15">
        <v>460.28399999999999</v>
      </c>
      <c r="J1649" s="1" t="b">
        <v>0</v>
      </c>
      <c r="K1649" s="9" t="s">
        <v>987</v>
      </c>
      <c r="L1649" s="1">
        <v>2024</v>
      </c>
      <c r="M1649" s="1">
        <v>6</v>
      </c>
      <c r="N1649" s="1" t="s">
        <v>20</v>
      </c>
      <c r="O1649" s="1">
        <v>1</v>
      </c>
      <c r="P1649" t="str">
        <f t="shared" si="26"/>
        <v>morning</v>
      </c>
    </row>
    <row r="1650" spans="1:16" ht="15.75" customHeight="1" x14ac:dyDescent="0.35">
      <c r="A1650" s="1">
        <v>2649</v>
      </c>
      <c r="B1650" s="6">
        <v>45418</v>
      </c>
      <c r="C1650" s="1">
        <v>202</v>
      </c>
      <c r="D1650" s="1">
        <v>304</v>
      </c>
      <c r="E1650" s="1">
        <v>103</v>
      </c>
      <c r="F1650" s="1">
        <v>5</v>
      </c>
      <c r="G1650" s="15">
        <v>510.37800000000004</v>
      </c>
      <c r="H1650" s="15">
        <v>2551.8900000000003</v>
      </c>
      <c r="I1650" s="15">
        <v>382.78350000000006</v>
      </c>
      <c r="J1650" s="1" t="b">
        <v>0</v>
      </c>
      <c r="K1650" s="9" t="s">
        <v>750</v>
      </c>
      <c r="L1650" s="1">
        <v>2024</v>
      </c>
      <c r="M1650" s="1">
        <v>5</v>
      </c>
      <c r="N1650" s="1" t="s">
        <v>28</v>
      </c>
      <c r="O1650" s="1">
        <v>10</v>
      </c>
      <c r="P1650" t="str">
        <f t="shared" si="26"/>
        <v>morning</v>
      </c>
    </row>
    <row r="1651" spans="1:16" ht="15.75" customHeight="1" x14ac:dyDescent="0.35">
      <c r="A1651" s="1">
        <v>2650</v>
      </c>
      <c r="B1651" s="6">
        <v>45285</v>
      </c>
      <c r="C1651" s="1">
        <v>203</v>
      </c>
      <c r="D1651" s="1">
        <v>305</v>
      </c>
      <c r="E1651" s="1">
        <v>102</v>
      </c>
      <c r="F1651" s="1">
        <v>6</v>
      </c>
      <c r="G1651" s="15">
        <v>436.94200000000006</v>
      </c>
      <c r="H1651" s="15">
        <v>2621.6520000000005</v>
      </c>
      <c r="I1651" s="15">
        <v>445.6808400000001</v>
      </c>
      <c r="J1651" s="1" t="b">
        <v>0</v>
      </c>
      <c r="K1651" s="9" t="s">
        <v>60</v>
      </c>
      <c r="L1651" s="1">
        <v>2023</v>
      </c>
      <c r="M1651" s="1">
        <v>12</v>
      </c>
      <c r="N1651" s="1" t="s">
        <v>28</v>
      </c>
      <c r="O1651" s="1">
        <v>21</v>
      </c>
      <c r="P1651" t="str">
        <f t="shared" si="26"/>
        <v>night</v>
      </c>
    </row>
    <row r="1652" spans="1:16" ht="15.75" customHeight="1" x14ac:dyDescent="0.35">
      <c r="A1652" s="1">
        <v>2651</v>
      </c>
      <c r="B1652" s="6">
        <v>45312</v>
      </c>
      <c r="C1652" s="1">
        <v>205</v>
      </c>
      <c r="D1652" s="1">
        <v>301</v>
      </c>
      <c r="E1652" s="1">
        <v>105</v>
      </c>
      <c r="F1652" s="1">
        <v>3</v>
      </c>
      <c r="G1652" s="15">
        <v>135.98200000000003</v>
      </c>
      <c r="H1652" s="15">
        <v>407.94600000000008</v>
      </c>
      <c r="I1652" s="15">
        <v>77.509740000000022</v>
      </c>
      <c r="J1652" s="1" t="b">
        <v>1</v>
      </c>
      <c r="K1652" s="9" t="s">
        <v>478</v>
      </c>
      <c r="L1652" s="1">
        <v>2024</v>
      </c>
      <c r="M1652" s="1">
        <v>1</v>
      </c>
      <c r="N1652" s="1" t="s">
        <v>20</v>
      </c>
      <c r="O1652" s="1">
        <v>3</v>
      </c>
      <c r="P1652" t="str">
        <f t="shared" si="26"/>
        <v>morning</v>
      </c>
    </row>
    <row r="1653" spans="1:16" ht="15.75" customHeight="1" x14ac:dyDescent="0.35">
      <c r="A1653" s="1">
        <v>2652</v>
      </c>
      <c r="B1653" s="6">
        <v>45056</v>
      </c>
      <c r="C1653" s="1">
        <v>203</v>
      </c>
      <c r="D1653" s="1">
        <v>301</v>
      </c>
      <c r="E1653" s="1">
        <v>101</v>
      </c>
      <c r="F1653" s="1">
        <v>1</v>
      </c>
      <c r="G1653" s="15">
        <v>97.460000000000008</v>
      </c>
      <c r="H1653" s="15">
        <v>97.460000000000008</v>
      </c>
      <c r="I1653" s="15">
        <v>20.4666</v>
      </c>
      <c r="J1653" s="1" t="b">
        <v>1</v>
      </c>
      <c r="K1653" s="9" t="s">
        <v>988</v>
      </c>
      <c r="L1653" s="1">
        <v>2023</v>
      </c>
      <c r="M1653" s="1">
        <v>5</v>
      </c>
      <c r="N1653" s="1" t="s">
        <v>18</v>
      </c>
      <c r="O1653" s="1">
        <v>22</v>
      </c>
      <c r="P1653" t="str">
        <f t="shared" si="26"/>
        <v>night</v>
      </c>
    </row>
    <row r="1654" spans="1:16" ht="15.75" customHeight="1" x14ac:dyDescent="0.35">
      <c r="A1654" s="1">
        <v>2653</v>
      </c>
      <c r="B1654" s="6">
        <v>45212</v>
      </c>
      <c r="C1654" s="1">
        <v>203</v>
      </c>
      <c r="D1654" s="1">
        <v>304</v>
      </c>
      <c r="E1654" s="1">
        <v>103</v>
      </c>
      <c r="F1654" s="1">
        <v>3</v>
      </c>
      <c r="G1654" s="15">
        <v>181.01600000000002</v>
      </c>
      <c r="H1654" s="15">
        <v>543.048</v>
      </c>
      <c r="I1654" s="15">
        <v>135.762</v>
      </c>
      <c r="J1654" s="1" t="b">
        <v>0</v>
      </c>
      <c r="K1654" s="9" t="s">
        <v>989</v>
      </c>
      <c r="L1654" s="1">
        <v>2023</v>
      </c>
      <c r="M1654" s="1">
        <v>10</v>
      </c>
      <c r="N1654" s="1" t="s">
        <v>26</v>
      </c>
      <c r="O1654" s="1">
        <v>21</v>
      </c>
      <c r="P1654" t="str">
        <f t="shared" si="26"/>
        <v>night</v>
      </c>
    </row>
    <row r="1655" spans="1:16" ht="15.75" customHeight="1" x14ac:dyDescent="0.35">
      <c r="A1655" s="1">
        <v>2654</v>
      </c>
      <c r="B1655" s="6">
        <v>45067</v>
      </c>
      <c r="C1655" s="1">
        <v>204</v>
      </c>
      <c r="D1655" s="1">
        <v>305</v>
      </c>
      <c r="E1655" s="1">
        <v>101</v>
      </c>
      <c r="F1655" s="1">
        <v>4</v>
      </c>
      <c r="G1655" s="15">
        <v>644.82000000000005</v>
      </c>
      <c r="H1655" s="15">
        <v>2579.2800000000002</v>
      </c>
      <c r="I1655" s="15">
        <v>773.78399999999999</v>
      </c>
      <c r="J1655" s="1" t="b">
        <v>1</v>
      </c>
      <c r="K1655" s="9" t="s">
        <v>990</v>
      </c>
      <c r="L1655" s="1">
        <v>2023</v>
      </c>
      <c r="M1655" s="1">
        <v>5</v>
      </c>
      <c r="N1655" s="1" t="s">
        <v>20</v>
      </c>
      <c r="O1655" s="1">
        <v>10</v>
      </c>
      <c r="P1655" t="str">
        <f t="shared" si="26"/>
        <v>morning</v>
      </c>
    </row>
    <row r="1656" spans="1:16" ht="15.75" customHeight="1" x14ac:dyDescent="0.35">
      <c r="A1656" s="1">
        <v>2655</v>
      </c>
      <c r="B1656" s="6">
        <v>45130</v>
      </c>
      <c r="C1656" s="1">
        <v>202</v>
      </c>
      <c r="D1656" s="1">
        <v>304</v>
      </c>
      <c r="E1656" s="1">
        <v>105</v>
      </c>
      <c r="F1656" s="1">
        <v>2</v>
      </c>
      <c r="G1656" s="15">
        <v>654.74200000000008</v>
      </c>
      <c r="H1656" s="15">
        <v>1309.4840000000002</v>
      </c>
      <c r="I1656" s="15">
        <v>196.42260000000002</v>
      </c>
      <c r="J1656" s="1" t="b">
        <v>0</v>
      </c>
      <c r="K1656" s="9" t="s">
        <v>827</v>
      </c>
      <c r="L1656" s="1">
        <v>2023</v>
      </c>
      <c r="M1656" s="1">
        <v>7</v>
      </c>
      <c r="N1656" s="1" t="s">
        <v>20</v>
      </c>
      <c r="O1656" s="1">
        <v>21</v>
      </c>
      <c r="P1656" t="str">
        <f t="shared" si="26"/>
        <v>night</v>
      </c>
    </row>
    <row r="1657" spans="1:16" ht="15.75" customHeight="1" x14ac:dyDescent="0.35">
      <c r="A1657" s="1">
        <v>2842</v>
      </c>
      <c r="B1657" s="6">
        <v>45575</v>
      </c>
      <c r="C1657" s="1">
        <v>204</v>
      </c>
      <c r="D1657" s="1">
        <v>301</v>
      </c>
      <c r="E1657" s="1">
        <v>105</v>
      </c>
      <c r="F1657" s="1">
        <v>6</v>
      </c>
      <c r="G1657" s="15">
        <v>160.09399999999999</v>
      </c>
      <c r="H1657" s="15">
        <v>960.56399999999996</v>
      </c>
      <c r="I1657" s="15">
        <v>163.29588000000001</v>
      </c>
      <c r="J1657" s="1" t="b">
        <v>0</v>
      </c>
      <c r="K1657" s="9" t="s">
        <v>1059</v>
      </c>
      <c r="L1657" s="1">
        <v>2024</v>
      </c>
      <c r="M1657" s="1">
        <v>10</v>
      </c>
      <c r="N1657" s="1" t="s">
        <v>16</v>
      </c>
      <c r="O1657" s="1">
        <v>19</v>
      </c>
      <c r="P1657" t="str">
        <f t="shared" si="26"/>
        <v>evening</v>
      </c>
    </row>
    <row r="1658" spans="1:16" ht="15.75" customHeight="1" x14ac:dyDescent="0.35">
      <c r="A1658" s="1">
        <v>2657</v>
      </c>
      <c r="B1658" s="6">
        <v>45011</v>
      </c>
      <c r="C1658" s="1">
        <v>202</v>
      </c>
      <c r="D1658" s="1">
        <v>302</v>
      </c>
      <c r="E1658" s="1">
        <v>104</v>
      </c>
      <c r="F1658" s="1">
        <v>5</v>
      </c>
      <c r="G1658" s="15">
        <v>453.35400000000004</v>
      </c>
      <c r="H1658" s="15">
        <v>2266.7700000000004</v>
      </c>
      <c r="I1658" s="15">
        <v>430.68630000000007</v>
      </c>
      <c r="J1658" s="1" t="b">
        <v>0</v>
      </c>
      <c r="K1658" s="9" t="s">
        <v>627</v>
      </c>
      <c r="L1658" s="1">
        <v>2023</v>
      </c>
      <c r="M1658" s="1">
        <v>3</v>
      </c>
      <c r="N1658" s="1" t="s">
        <v>20</v>
      </c>
      <c r="O1658" s="1">
        <v>1</v>
      </c>
      <c r="P1658" t="str">
        <f t="shared" si="26"/>
        <v>morning</v>
      </c>
    </row>
    <row r="1659" spans="1:16" ht="15.75" customHeight="1" x14ac:dyDescent="0.35">
      <c r="A1659" s="1">
        <v>2658</v>
      </c>
      <c r="B1659" s="6">
        <v>45149</v>
      </c>
      <c r="C1659" s="1">
        <v>205</v>
      </c>
      <c r="D1659" s="1">
        <v>301</v>
      </c>
      <c r="E1659" s="1">
        <v>105</v>
      </c>
      <c r="F1659" s="1">
        <v>3</v>
      </c>
      <c r="G1659" s="15">
        <v>260.21600000000001</v>
      </c>
      <c r="H1659" s="15">
        <v>780.64800000000002</v>
      </c>
      <c r="I1659" s="15">
        <v>163.93608</v>
      </c>
      <c r="J1659" s="1" t="b">
        <v>0</v>
      </c>
      <c r="K1659" s="9" t="s">
        <v>991</v>
      </c>
      <c r="L1659" s="1">
        <v>2023</v>
      </c>
      <c r="M1659" s="1">
        <v>8</v>
      </c>
      <c r="N1659" s="1" t="s">
        <v>26</v>
      </c>
      <c r="O1659" s="1">
        <v>9</v>
      </c>
      <c r="P1659" t="str">
        <f t="shared" si="26"/>
        <v>morning</v>
      </c>
    </row>
    <row r="1660" spans="1:16" ht="15.75" customHeight="1" x14ac:dyDescent="0.35">
      <c r="A1660" s="1">
        <v>2659</v>
      </c>
      <c r="B1660" s="6">
        <v>44926</v>
      </c>
      <c r="C1660" s="1">
        <v>202</v>
      </c>
      <c r="D1660" s="1">
        <v>302</v>
      </c>
      <c r="E1660" s="1">
        <v>102</v>
      </c>
      <c r="F1660" s="1">
        <v>8</v>
      </c>
      <c r="G1660" s="15">
        <v>490.71000000000004</v>
      </c>
      <c r="H1660" s="15">
        <v>3925.6800000000003</v>
      </c>
      <c r="I1660" s="15">
        <v>981.42000000000007</v>
      </c>
      <c r="J1660" s="1" t="b">
        <v>0</v>
      </c>
      <c r="K1660" s="9" t="s">
        <v>229</v>
      </c>
      <c r="L1660" s="1">
        <v>2022</v>
      </c>
      <c r="M1660" s="1">
        <v>12</v>
      </c>
      <c r="N1660" s="1" t="s">
        <v>22</v>
      </c>
      <c r="O1660" s="1">
        <v>16</v>
      </c>
      <c r="P1660" t="str">
        <f t="shared" si="26"/>
        <v>afternoon</v>
      </c>
    </row>
    <row r="1661" spans="1:16" ht="15.75" customHeight="1" x14ac:dyDescent="0.35">
      <c r="A1661" s="1">
        <v>2269</v>
      </c>
      <c r="B1661" s="6">
        <v>45570</v>
      </c>
      <c r="C1661" s="1">
        <v>204</v>
      </c>
      <c r="D1661" s="1">
        <v>302</v>
      </c>
      <c r="E1661" s="1">
        <v>105</v>
      </c>
      <c r="F1661" s="1">
        <v>8</v>
      </c>
      <c r="G1661" s="15">
        <v>79.662000000000006</v>
      </c>
      <c r="H1661" s="15">
        <v>637.29600000000005</v>
      </c>
      <c r="I1661" s="15">
        <v>159.32400000000001</v>
      </c>
      <c r="J1661" s="1" t="b">
        <v>1</v>
      </c>
      <c r="K1661" s="9" t="s">
        <v>420</v>
      </c>
      <c r="L1661" s="1">
        <v>2024</v>
      </c>
      <c r="M1661" s="1">
        <v>10</v>
      </c>
      <c r="N1661" s="1" t="s">
        <v>22</v>
      </c>
      <c r="O1661" s="1">
        <v>3</v>
      </c>
      <c r="P1661" t="str">
        <f t="shared" si="26"/>
        <v>morning</v>
      </c>
    </row>
    <row r="1662" spans="1:16" ht="15.75" customHeight="1" x14ac:dyDescent="0.35">
      <c r="A1662" s="1">
        <v>2661</v>
      </c>
      <c r="B1662" s="6">
        <v>45134</v>
      </c>
      <c r="C1662" s="1">
        <v>204</v>
      </c>
      <c r="D1662" s="1">
        <v>302</v>
      </c>
      <c r="E1662" s="1">
        <v>102</v>
      </c>
      <c r="F1662" s="1">
        <v>6</v>
      </c>
      <c r="G1662" s="15">
        <v>570.19600000000003</v>
      </c>
      <c r="H1662" s="15">
        <v>3421.1760000000004</v>
      </c>
      <c r="I1662" s="15">
        <v>513.17640000000006</v>
      </c>
      <c r="J1662" s="1" t="b">
        <v>0</v>
      </c>
      <c r="K1662" s="9" t="s">
        <v>993</v>
      </c>
      <c r="L1662" s="1">
        <v>2023</v>
      </c>
      <c r="M1662" s="1">
        <v>7</v>
      </c>
      <c r="N1662" s="1" t="s">
        <v>16</v>
      </c>
      <c r="O1662" s="1">
        <v>17</v>
      </c>
      <c r="P1662" t="str">
        <f t="shared" si="26"/>
        <v>afternoon</v>
      </c>
    </row>
    <row r="1663" spans="1:16" ht="15.75" customHeight="1" x14ac:dyDescent="0.35">
      <c r="A1663" s="1">
        <v>2662</v>
      </c>
      <c r="B1663" s="6">
        <v>45271</v>
      </c>
      <c r="C1663" s="1">
        <v>201</v>
      </c>
      <c r="D1663" s="1">
        <v>304</v>
      </c>
      <c r="E1663" s="1">
        <v>105</v>
      </c>
      <c r="F1663" s="1">
        <v>10</v>
      </c>
      <c r="G1663" s="15">
        <v>61.314000000000007</v>
      </c>
      <c r="H1663" s="15">
        <v>613.1400000000001</v>
      </c>
      <c r="I1663" s="15">
        <v>104.23380000000003</v>
      </c>
      <c r="J1663" s="1" t="b">
        <v>0</v>
      </c>
      <c r="K1663" s="9" t="s">
        <v>822</v>
      </c>
      <c r="L1663" s="1">
        <v>2023</v>
      </c>
      <c r="M1663" s="1">
        <v>12</v>
      </c>
      <c r="N1663" s="1" t="s">
        <v>28</v>
      </c>
      <c r="O1663" s="1">
        <v>22</v>
      </c>
      <c r="P1663" t="str">
        <f t="shared" si="26"/>
        <v>night</v>
      </c>
    </row>
    <row r="1664" spans="1:16" ht="15.75" customHeight="1" x14ac:dyDescent="0.35">
      <c r="A1664" s="1">
        <v>2663</v>
      </c>
      <c r="B1664" s="6">
        <v>45542</v>
      </c>
      <c r="C1664" s="1">
        <v>205</v>
      </c>
      <c r="D1664" s="1">
        <v>301</v>
      </c>
      <c r="E1664" s="1">
        <v>105</v>
      </c>
      <c r="F1664" s="1">
        <v>7</v>
      </c>
      <c r="G1664" s="15">
        <v>174.30600000000001</v>
      </c>
      <c r="H1664" s="15">
        <v>1220.1420000000001</v>
      </c>
      <c r="I1664" s="15">
        <v>231.82698000000002</v>
      </c>
      <c r="J1664" s="1" t="b">
        <v>0</v>
      </c>
      <c r="K1664" s="9" t="s">
        <v>492</v>
      </c>
      <c r="L1664" s="1">
        <v>2024</v>
      </c>
      <c r="M1664" s="1">
        <v>9</v>
      </c>
      <c r="N1664" s="1" t="s">
        <v>22</v>
      </c>
      <c r="O1664" s="1">
        <v>14</v>
      </c>
      <c r="P1664" t="str">
        <f t="shared" si="26"/>
        <v>afternoon</v>
      </c>
    </row>
    <row r="1665" spans="1:16" ht="15.75" customHeight="1" x14ac:dyDescent="0.35">
      <c r="A1665" s="1">
        <v>2664</v>
      </c>
      <c r="B1665" s="6">
        <v>45512</v>
      </c>
      <c r="C1665" s="1">
        <v>204</v>
      </c>
      <c r="D1665" s="1">
        <v>304</v>
      </c>
      <c r="E1665" s="1">
        <v>105</v>
      </c>
      <c r="F1665" s="1">
        <v>10</v>
      </c>
      <c r="G1665" s="15">
        <v>485.14400000000006</v>
      </c>
      <c r="H1665" s="15">
        <v>4851.4400000000005</v>
      </c>
      <c r="I1665" s="15">
        <v>1018.8024</v>
      </c>
      <c r="J1665" s="1" t="b">
        <v>0</v>
      </c>
      <c r="K1665" s="9" t="s">
        <v>321</v>
      </c>
      <c r="L1665" s="1">
        <v>2024</v>
      </c>
      <c r="M1665" s="1">
        <v>8</v>
      </c>
      <c r="N1665" s="1" t="s">
        <v>16</v>
      </c>
      <c r="O1665" s="1">
        <v>18</v>
      </c>
      <c r="P1665" t="str">
        <f t="shared" si="26"/>
        <v>evening</v>
      </c>
    </row>
    <row r="1666" spans="1:16" ht="15.75" customHeight="1" x14ac:dyDescent="0.35">
      <c r="A1666" s="1">
        <v>2665</v>
      </c>
      <c r="B1666" s="6">
        <v>44911</v>
      </c>
      <c r="C1666" s="1">
        <v>204</v>
      </c>
      <c r="D1666" s="1">
        <v>301</v>
      </c>
      <c r="E1666" s="1">
        <v>101</v>
      </c>
      <c r="F1666" s="1">
        <v>10</v>
      </c>
      <c r="G1666" s="15">
        <v>149.07200000000003</v>
      </c>
      <c r="H1666" s="15">
        <v>1490.7200000000003</v>
      </c>
      <c r="I1666" s="15">
        <v>372.68000000000006</v>
      </c>
      <c r="J1666" s="1" t="b">
        <v>0</v>
      </c>
      <c r="K1666" s="9" t="s">
        <v>102</v>
      </c>
      <c r="L1666" s="1">
        <v>2022</v>
      </c>
      <c r="M1666" s="1">
        <v>12</v>
      </c>
      <c r="N1666" s="1" t="s">
        <v>26</v>
      </c>
      <c r="O1666" s="1">
        <v>23</v>
      </c>
      <c r="P1666" t="str">
        <f t="shared" si="26"/>
        <v>night</v>
      </c>
    </row>
    <row r="1667" spans="1:16" ht="15.75" customHeight="1" x14ac:dyDescent="0.35">
      <c r="A1667" s="1">
        <v>2666</v>
      </c>
      <c r="B1667" s="6">
        <v>44917</v>
      </c>
      <c r="C1667" s="1">
        <v>205</v>
      </c>
      <c r="D1667" s="1">
        <v>304</v>
      </c>
      <c r="E1667" s="1">
        <v>105</v>
      </c>
      <c r="F1667" s="1">
        <v>5</v>
      </c>
      <c r="G1667" s="15">
        <v>540.69400000000007</v>
      </c>
      <c r="H1667" s="15">
        <v>2703.4700000000003</v>
      </c>
      <c r="I1667" s="15">
        <v>811.04100000000005</v>
      </c>
      <c r="J1667" s="1" t="b">
        <v>1</v>
      </c>
      <c r="K1667" s="9" t="s">
        <v>994</v>
      </c>
      <c r="L1667" s="1">
        <v>2022</v>
      </c>
      <c r="M1667" s="1">
        <v>12</v>
      </c>
      <c r="N1667" s="1" t="s">
        <v>16</v>
      </c>
      <c r="O1667" s="1">
        <v>3</v>
      </c>
      <c r="P1667" t="str">
        <f t="shared" si="26"/>
        <v>morning</v>
      </c>
    </row>
    <row r="1668" spans="1:16" ht="15.75" customHeight="1" x14ac:dyDescent="0.35">
      <c r="A1668" s="1">
        <v>2667</v>
      </c>
      <c r="B1668" s="6">
        <v>45522</v>
      </c>
      <c r="C1668" s="1">
        <v>203</v>
      </c>
      <c r="D1668" s="1">
        <v>304</v>
      </c>
      <c r="E1668" s="1">
        <v>102</v>
      </c>
      <c r="F1668" s="1">
        <v>6</v>
      </c>
      <c r="G1668" s="15">
        <v>80.475999999999999</v>
      </c>
      <c r="H1668" s="15">
        <v>482.85599999999999</v>
      </c>
      <c r="I1668" s="15">
        <v>72.428399999999996</v>
      </c>
      <c r="J1668" s="1" t="b">
        <v>0</v>
      </c>
      <c r="K1668" s="9" t="s">
        <v>822</v>
      </c>
      <c r="L1668" s="1">
        <v>2024</v>
      </c>
      <c r="M1668" s="1">
        <v>8</v>
      </c>
      <c r="N1668" s="1" t="s">
        <v>20</v>
      </c>
      <c r="O1668" s="1">
        <v>22</v>
      </c>
      <c r="P1668" t="str">
        <f t="shared" si="26"/>
        <v>night</v>
      </c>
    </row>
    <row r="1669" spans="1:16" ht="15.75" customHeight="1" x14ac:dyDescent="0.35">
      <c r="A1669" s="1">
        <v>2668</v>
      </c>
      <c r="B1669" s="6">
        <v>45085</v>
      </c>
      <c r="C1669" s="1">
        <v>204</v>
      </c>
      <c r="D1669" s="1">
        <v>302</v>
      </c>
      <c r="E1669" s="1">
        <v>101</v>
      </c>
      <c r="F1669" s="1">
        <v>1</v>
      </c>
      <c r="G1669" s="15">
        <v>472.69200000000006</v>
      </c>
      <c r="H1669" s="15">
        <v>472.69200000000006</v>
      </c>
      <c r="I1669" s="15">
        <v>80.357640000000018</v>
      </c>
      <c r="J1669" s="1" t="b">
        <v>0</v>
      </c>
      <c r="K1669" s="9" t="s">
        <v>496</v>
      </c>
      <c r="L1669" s="1">
        <v>2023</v>
      </c>
      <c r="M1669" s="1">
        <v>6</v>
      </c>
      <c r="N1669" s="1" t="s">
        <v>16</v>
      </c>
      <c r="O1669" s="1">
        <v>22</v>
      </c>
      <c r="P1669" t="str">
        <f t="shared" si="26"/>
        <v>night</v>
      </c>
    </row>
    <row r="1670" spans="1:16" ht="15.75" customHeight="1" x14ac:dyDescent="0.35">
      <c r="A1670" s="1">
        <v>2669</v>
      </c>
      <c r="B1670" s="6">
        <v>45087</v>
      </c>
      <c r="C1670" s="1">
        <v>204</v>
      </c>
      <c r="D1670" s="1">
        <v>305</v>
      </c>
      <c r="E1670" s="1">
        <v>103</v>
      </c>
      <c r="F1670" s="1">
        <v>3</v>
      </c>
      <c r="G1670" s="15">
        <v>643.69799999999998</v>
      </c>
      <c r="H1670" s="15">
        <v>1931.0940000000001</v>
      </c>
      <c r="I1670" s="15">
        <v>366.90786000000003</v>
      </c>
      <c r="J1670" s="1" t="b">
        <v>0</v>
      </c>
      <c r="K1670" s="9" t="s">
        <v>995</v>
      </c>
      <c r="L1670" s="1">
        <v>2023</v>
      </c>
      <c r="M1670" s="1">
        <v>6</v>
      </c>
      <c r="N1670" s="1" t="s">
        <v>22</v>
      </c>
      <c r="O1670" s="1">
        <v>15</v>
      </c>
      <c r="P1670" t="str">
        <f t="shared" si="26"/>
        <v>afternoon</v>
      </c>
    </row>
    <row r="1671" spans="1:16" ht="15.75" customHeight="1" x14ac:dyDescent="0.35">
      <c r="A1671" s="1">
        <v>2670</v>
      </c>
      <c r="B1671" s="6">
        <v>44884</v>
      </c>
      <c r="C1671" s="1">
        <v>201</v>
      </c>
      <c r="D1671" s="1">
        <v>303</v>
      </c>
      <c r="E1671" s="1">
        <v>101</v>
      </c>
      <c r="F1671" s="1">
        <v>5</v>
      </c>
      <c r="G1671" s="15">
        <v>483.58200000000005</v>
      </c>
      <c r="H1671" s="15">
        <v>2417.9100000000003</v>
      </c>
      <c r="I1671" s="15">
        <v>507.76110000000006</v>
      </c>
      <c r="J1671" s="1" t="b">
        <v>1</v>
      </c>
      <c r="K1671" s="9" t="s">
        <v>996</v>
      </c>
      <c r="L1671" s="1">
        <v>2022</v>
      </c>
      <c r="M1671" s="1">
        <v>11</v>
      </c>
      <c r="N1671" s="1" t="s">
        <v>22</v>
      </c>
      <c r="O1671" s="1">
        <v>8</v>
      </c>
      <c r="P1671" t="str">
        <f t="shared" si="26"/>
        <v>morning</v>
      </c>
    </row>
    <row r="1672" spans="1:16" ht="15.75" customHeight="1" x14ac:dyDescent="0.35">
      <c r="A1672" s="1">
        <v>2671</v>
      </c>
      <c r="B1672" s="6">
        <v>45392</v>
      </c>
      <c r="C1672" s="1">
        <v>203</v>
      </c>
      <c r="D1672" s="1">
        <v>304</v>
      </c>
      <c r="E1672" s="1">
        <v>105</v>
      </c>
      <c r="F1672" s="1">
        <v>9</v>
      </c>
      <c r="G1672" s="15">
        <v>385.94600000000003</v>
      </c>
      <c r="H1672" s="15">
        <v>3473.5140000000001</v>
      </c>
      <c r="I1672" s="15">
        <v>868.37850000000003</v>
      </c>
      <c r="J1672" s="1" t="b">
        <v>0</v>
      </c>
      <c r="K1672" s="9" t="s">
        <v>227</v>
      </c>
      <c r="L1672" s="1">
        <v>2024</v>
      </c>
      <c r="M1672" s="1">
        <v>4</v>
      </c>
      <c r="N1672" s="1" t="s">
        <v>18</v>
      </c>
      <c r="O1672" s="1">
        <v>17</v>
      </c>
      <c r="P1672" t="str">
        <f t="shared" si="26"/>
        <v>afternoon</v>
      </c>
    </row>
    <row r="1673" spans="1:16" ht="15.75" customHeight="1" x14ac:dyDescent="0.35">
      <c r="A1673" s="1">
        <v>2672</v>
      </c>
      <c r="B1673" s="6">
        <v>45201</v>
      </c>
      <c r="C1673" s="1">
        <v>203</v>
      </c>
      <c r="D1673" s="1">
        <v>302</v>
      </c>
      <c r="E1673" s="1">
        <v>103</v>
      </c>
      <c r="F1673" s="1">
        <v>3</v>
      </c>
      <c r="G1673" s="15">
        <v>491.37</v>
      </c>
      <c r="H1673" s="15">
        <v>1474.1100000000001</v>
      </c>
      <c r="I1673" s="15">
        <v>442.233</v>
      </c>
      <c r="J1673" s="1" t="b">
        <v>0</v>
      </c>
      <c r="K1673" s="9" t="s">
        <v>997</v>
      </c>
      <c r="L1673" s="1">
        <v>2023</v>
      </c>
      <c r="M1673" s="1">
        <v>10</v>
      </c>
      <c r="N1673" s="1" t="s">
        <v>28</v>
      </c>
      <c r="O1673" s="1">
        <v>4</v>
      </c>
      <c r="P1673" t="str">
        <f t="shared" si="26"/>
        <v>morning</v>
      </c>
    </row>
    <row r="1674" spans="1:16" ht="15.75" customHeight="1" x14ac:dyDescent="0.35">
      <c r="A1674" s="1">
        <v>2673</v>
      </c>
      <c r="B1674" s="6">
        <v>45268</v>
      </c>
      <c r="C1674" s="1">
        <v>205</v>
      </c>
      <c r="D1674" s="1">
        <v>302</v>
      </c>
      <c r="E1674" s="1">
        <v>104</v>
      </c>
      <c r="F1674" s="1">
        <v>8</v>
      </c>
      <c r="G1674" s="15">
        <v>49.764000000000003</v>
      </c>
      <c r="H1674" s="15">
        <v>398.11200000000002</v>
      </c>
      <c r="I1674" s="15">
        <v>59.716799999999999</v>
      </c>
      <c r="J1674" s="1" t="b">
        <v>0</v>
      </c>
      <c r="K1674" s="9" t="s">
        <v>998</v>
      </c>
      <c r="L1674" s="1">
        <v>2023</v>
      </c>
      <c r="M1674" s="1">
        <v>12</v>
      </c>
      <c r="N1674" s="1" t="s">
        <v>26</v>
      </c>
      <c r="O1674" s="1">
        <v>20</v>
      </c>
      <c r="P1674" t="str">
        <f t="shared" si="26"/>
        <v>evening</v>
      </c>
    </row>
    <row r="1675" spans="1:16" ht="15.75" customHeight="1" x14ac:dyDescent="0.35">
      <c r="A1675" s="1">
        <v>2674</v>
      </c>
      <c r="B1675" s="6">
        <v>45269</v>
      </c>
      <c r="C1675" s="1">
        <v>205</v>
      </c>
      <c r="D1675" s="1">
        <v>304</v>
      </c>
      <c r="E1675" s="1">
        <v>101</v>
      </c>
      <c r="F1675" s="1">
        <v>2</v>
      </c>
      <c r="G1675" s="15">
        <v>387.04600000000005</v>
      </c>
      <c r="H1675" s="15">
        <v>774.0920000000001</v>
      </c>
      <c r="I1675" s="15">
        <v>131.59564000000003</v>
      </c>
      <c r="J1675" s="1" t="b">
        <v>0</v>
      </c>
      <c r="K1675" s="9" t="s">
        <v>999</v>
      </c>
      <c r="L1675" s="1">
        <v>2023</v>
      </c>
      <c r="M1675" s="1">
        <v>12</v>
      </c>
      <c r="N1675" s="1" t="s">
        <v>22</v>
      </c>
      <c r="O1675" s="1">
        <v>10</v>
      </c>
      <c r="P1675" t="str">
        <f t="shared" ref="P1675:P1738" si="27">IF(O1675 &lt; 12, "morning", IF(O1675 &lt; 18, "afternoon", IF(O1675 &lt; 21, "evening", "night")))</f>
        <v>morning</v>
      </c>
    </row>
    <row r="1676" spans="1:16" ht="15.75" customHeight="1" x14ac:dyDescent="0.35">
      <c r="A1676" s="1">
        <v>2675</v>
      </c>
      <c r="B1676" s="6">
        <v>45295</v>
      </c>
      <c r="C1676" s="1">
        <v>204</v>
      </c>
      <c r="D1676" s="1">
        <v>304</v>
      </c>
      <c r="E1676" s="1">
        <v>104</v>
      </c>
      <c r="F1676" s="1">
        <v>9</v>
      </c>
      <c r="G1676" s="15">
        <v>48.18</v>
      </c>
      <c r="H1676" s="15">
        <v>433.62</v>
      </c>
      <c r="I1676" s="15">
        <v>82.387799999999999</v>
      </c>
      <c r="J1676" s="1" t="b">
        <v>1</v>
      </c>
      <c r="K1676" s="9" t="s">
        <v>41</v>
      </c>
      <c r="L1676" s="1">
        <v>2024</v>
      </c>
      <c r="M1676" s="1">
        <v>1</v>
      </c>
      <c r="N1676" s="1" t="s">
        <v>16</v>
      </c>
      <c r="O1676" s="1">
        <v>23</v>
      </c>
      <c r="P1676" t="str">
        <f t="shared" si="27"/>
        <v>night</v>
      </c>
    </row>
    <row r="1677" spans="1:16" ht="15.75" customHeight="1" x14ac:dyDescent="0.35">
      <c r="A1677" s="1">
        <v>2676</v>
      </c>
      <c r="B1677" s="6">
        <v>45167</v>
      </c>
      <c r="C1677" s="1">
        <v>202</v>
      </c>
      <c r="D1677" s="1">
        <v>305</v>
      </c>
      <c r="E1677" s="1">
        <v>103</v>
      </c>
      <c r="F1677" s="1">
        <v>5</v>
      </c>
      <c r="G1677" s="15">
        <v>265.49600000000004</v>
      </c>
      <c r="H1677" s="15">
        <v>1327.4800000000002</v>
      </c>
      <c r="I1677" s="15">
        <v>278.77080000000007</v>
      </c>
      <c r="J1677" s="1" t="b">
        <v>0</v>
      </c>
      <c r="K1677" s="9" t="s">
        <v>756</v>
      </c>
      <c r="L1677" s="1">
        <v>2023</v>
      </c>
      <c r="M1677" s="1">
        <v>8</v>
      </c>
      <c r="N1677" s="1" t="s">
        <v>31</v>
      </c>
      <c r="O1677" s="1">
        <v>4</v>
      </c>
      <c r="P1677" t="str">
        <f t="shared" si="27"/>
        <v>morning</v>
      </c>
    </row>
    <row r="1678" spans="1:16" ht="15.75" customHeight="1" x14ac:dyDescent="0.35">
      <c r="A1678" s="1">
        <v>2677</v>
      </c>
      <c r="B1678" s="6">
        <v>45517</v>
      </c>
      <c r="C1678" s="1">
        <v>205</v>
      </c>
      <c r="D1678" s="1">
        <v>305</v>
      </c>
      <c r="E1678" s="1">
        <v>104</v>
      </c>
      <c r="F1678" s="1">
        <v>7</v>
      </c>
      <c r="G1678" s="15">
        <v>81.224000000000004</v>
      </c>
      <c r="H1678" s="15">
        <v>568.56799999999998</v>
      </c>
      <c r="I1678" s="15">
        <v>142.142</v>
      </c>
      <c r="J1678" s="1" t="b">
        <v>0</v>
      </c>
      <c r="K1678" s="9" t="s">
        <v>687</v>
      </c>
      <c r="L1678" s="1">
        <v>2024</v>
      </c>
      <c r="M1678" s="1">
        <v>8</v>
      </c>
      <c r="N1678" s="1" t="s">
        <v>31</v>
      </c>
      <c r="O1678" s="1">
        <v>16</v>
      </c>
      <c r="P1678" t="str">
        <f t="shared" si="27"/>
        <v>afternoon</v>
      </c>
    </row>
    <row r="1679" spans="1:16" ht="15.75" customHeight="1" x14ac:dyDescent="0.35">
      <c r="A1679" s="1">
        <v>2678</v>
      </c>
      <c r="B1679" s="6">
        <v>45345</v>
      </c>
      <c r="C1679" s="1">
        <v>205</v>
      </c>
      <c r="D1679" s="1">
        <v>302</v>
      </c>
      <c r="E1679" s="1">
        <v>101</v>
      </c>
      <c r="F1679" s="1">
        <v>9</v>
      </c>
      <c r="G1679" s="15">
        <v>400.488</v>
      </c>
      <c r="H1679" s="15">
        <v>3604.3919999999998</v>
      </c>
      <c r="I1679" s="15">
        <v>1081.3175999999999</v>
      </c>
      <c r="J1679" s="1" t="b">
        <v>0</v>
      </c>
      <c r="K1679" s="9" t="s">
        <v>543</v>
      </c>
      <c r="L1679" s="1">
        <v>2024</v>
      </c>
      <c r="M1679" s="1">
        <v>2</v>
      </c>
      <c r="N1679" s="1" t="s">
        <v>26</v>
      </c>
      <c r="O1679" s="1">
        <v>2</v>
      </c>
      <c r="P1679" t="str">
        <f t="shared" si="27"/>
        <v>morning</v>
      </c>
    </row>
    <row r="1680" spans="1:16" ht="15.75" customHeight="1" x14ac:dyDescent="0.35">
      <c r="A1680" s="1">
        <v>2679</v>
      </c>
      <c r="B1680" s="6">
        <v>45001</v>
      </c>
      <c r="C1680" s="1">
        <v>203</v>
      </c>
      <c r="D1680" s="1">
        <v>304</v>
      </c>
      <c r="E1680" s="1">
        <v>104</v>
      </c>
      <c r="F1680" s="1">
        <v>5</v>
      </c>
      <c r="G1680" s="15">
        <v>154.59399999999999</v>
      </c>
      <c r="H1680" s="15">
        <v>772.97</v>
      </c>
      <c r="I1680" s="15">
        <v>115.9455</v>
      </c>
      <c r="J1680" s="1" t="b">
        <v>0</v>
      </c>
      <c r="K1680" s="9" t="s">
        <v>606</v>
      </c>
      <c r="L1680" s="1">
        <v>2023</v>
      </c>
      <c r="M1680" s="1">
        <v>3</v>
      </c>
      <c r="N1680" s="1" t="s">
        <v>16</v>
      </c>
      <c r="O1680" s="1">
        <v>4</v>
      </c>
      <c r="P1680" t="str">
        <f t="shared" si="27"/>
        <v>morning</v>
      </c>
    </row>
    <row r="1681" spans="1:16" ht="15.75" customHeight="1" x14ac:dyDescent="0.35">
      <c r="A1681" s="1">
        <v>2680</v>
      </c>
      <c r="B1681" s="6">
        <v>45307</v>
      </c>
      <c r="C1681" s="1">
        <v>204</v>
      </c>
      <c r="D1681" s="1">
        <v>302</v>
      </c>
      <c r="E1681" s="1">
        <v>102</v>
      </c>
      <c r="F1681" s="1">
        <v>3</v>
      </c>
      <c r="G1681" s="15">
        <v>606.38600000000008</v>
      </c>
      <c r="H1681" s="15">
        <v>1819.1580000000004</v>
      </c>
      <c r="I1681" s="15">
        <v>309.25686000000007</v>
      </c>
      <c r="J1681" s="1" t="b">
        <v>0</v>
      </c>
      <c r="K1681" s="9" t="s">
        <v>929</v>
      </c>
      <c r="L1681" s="1">
        <v>2024</v>
      </c>
      <c r="M1681" s="1">
        <v>1</v>
      </c>
      <c r="N1681" s="1" t="s">
        <v>31</v>
      </c>
      <c r="O1681" s="1">
        <v>15</v>
      </c>
      <c r="P1681" t="str">
        <f t="shared" si="27"/>
        <v>afternoon</v>
      </c>
    </row>
    <row r="1682" spans="1:16" ht="15.75" customHeight="1" x14ac:dyDescent="0.35">
      <c r="A1682" s="1">
        <v>2681</v>
      </c>
      <c r="B1682" s="6">
        <v>44957</v>
      </c>
      <c r="C1682" s="1">
        <v>204</v>
      </c>
      <c r="D1682" s="1">
        <v>304</v>
      </c>
      <c r="E1682" s="1">
        <v>102</v>
      </c>
      <c r="F1682" s="1">
        <v>6</v>
      </c>
      <c r="G1682" s="15">
        <v>284.24</v>
      </c>
      <c r="H1682" s="15">
        <v>1705.44</v>
      </c>
      <c r="I1682" s="15">
        <v>324.03360000000004</v>
      </c>
      <c r="J1682" s="1" t="b">
        <v>0</v>
      </c>
      <c r="K1682" s="9" t="s">
        <v>957</v>
      </c>
      <c r="L1682" s="1">
        <v>2023</v>
      </c>
      <c r="M1682" s="1">
        <v>1</v>
      </c>
      <c r="N1682" s="1" t="s">
        <v>31</v>
      </c>
      <c r="O1682" s="1">
        <v>4</v>
      </c>
      <c r="P1682" t="str">
        <f t="shared" si="27"/>
        <v>morning</v>
      </c>
    </row>
    <row r="1683" spans="1:16" ht="15.75" customHeight="1" x14ac:dyDescent="0.35">
      <c r="A1683" s="1">
        <v>2682</v>
      </c>
      <c r="B1683" s="6">
        <v>44950</v>
      </c>
      <c r="C1683" s="1">
        <v>203</v>
      </c>
      <c r="D1683" s="1">
        <v>304</v>
      </c>
      <c r="E1683" s="1">
        <v>101</v>
      </c>
      <c r="F1683" s="1">
        <v>2</v>
      </c>
      <c r="G1683" s="15">
        <v>121.30800000000001</v>
      </c>
      <c r="H1683" s="15">
        <v>242.61600000000001</v>
      </c>
      <c r="I1683" s="15">
        <v>50.949359999999999</v>
      </c>
      <c r="J1683" s="1" t="b">
        <v>0</v>
      </c>
      <c r="K1683" s="9" t="s">
        <v>310</v>
      </c>
      <c r="L1683" s="1">
        <v>2023</v>
      </c>
      <c r="M1683" s="1">
        <v>1</v>
      </c>
      <c r="N1683" s="1" t="s">
        <v>31</v>
      </c>
      <c r="O1683" s="1">
        <v>23</v>
      </c>
      <c r="P1683" t="str">
        <f t="shared" si="27"/>
        <v>night</v>
      </c>
    </row>
    <row r="1684" spans="1:16" ht="15.75" customHeight="1" x14ac:dyDescent="0.35">
      <c r="A1684" s="1">
        <v>2683</v>
      </c>
      <c r="B1684" s="6">
        <v>45442</v>
      </c>
      <c r="C1684" s="1">
        <v>203</v>
      </c>
      <c r="D1684" s="1">
        <v>304</v>
      </c>
      <c r="E1684" s="1">
        <v>105</v>
      </c>
      <c r="F1684" s="1">
        <v>1</v>
      </c>
      <c r="G1684" s="15">
        <v>542.2120000000001</v>
      </c>
      <c r="H1684" s="15">
        <v>542.2120000000001</v>
      </c>
      <c r="I1684" s="15">
        <v>135.55300000000003</v>
      </c>
      <c r="J1684" s="1" t="b">
        <v>1</v>
      </c>
      <c r="K1684" s="9" t="s">
        <v>584</v>
      </c>
      <c r="L1684" s="1">
        <v>2024</v>
      </c>
      <c r="M1684" s="1">
        <v>5</v>
      </c>
      <c r="N1684" s="1" t="s">
        <v>16</v>
      </c>
      <c r="O1684" s="1">
        <v>9</v>
      </c>
      <c r="P1684" t="str">
        <f t="shared" si="27"/>
        <v>morning</v>
      </c>
    </row>
    <row r="1685" spans="1:16" ht="15.75" customHeight="1" x14ac:dyDescent="0.35">
      <c r="A1685" s="1">
        <v>2684</v>
      </c>
      <c r="B1685" s="6">
        <v>45351</v>
      </c>
      <c r="C1685" s="1">
        <v>205</v>
      </c>
      <c r="D1685" s="1">
        <v>303</v>
      </c>
      <c r="E1685" s="1">
        <v>102</v>
      </c>
      <c r="F1685" s="1">
        <v>2</v>
      </c>
      <c r="G1685" s="15">
        <v>635.58000000000004</v>
      </c>
      <c r="H1685" s="15">
        <v>1271.1600000000001</v>
      </c>
      <c r="I1685" s="15">
        <v>381.34800000000001</v>
      </c>
      <c r="J1685" s="1" t="b">
        <v>0</v>
      </c>
      <c r="K1685" s="9" t="s">
        <v>787</v>
      </c>
      <c r="L1685" s="1">
        <v>2024</v>
      </c>
      <c r="M1685" s="1">
        <v>2</v>
      </c>
      <c r="N1685" s="1" t="s">
        <v>16</v>
      </c>
      <c r="O1685" s="1">
        <v>13</v>
      </c>
      <c r="P1685" t="str">
        <f t="shared" si="27"/>
        <v>afternoon</v>
      </c>
    </row>
    <row r="1686" spans="1:16" ht="15.75" customHeight="1" x14ac:dyDescent="0.35">
      <c r="A1686" s="1">
        <v>2685</v>
      </c>
      <c r="B1686" s="6">
        <v>45447</v>
      </c>
      <c r="C1686" s="1">
        <v>202</v>
      </c>
      <c r="D1686" s="1">
        <v>302</v>
      </c>
      <c r="E1686" s="1">
        <v>105</v>
      </c>
      <c r="F1686" s="1">
        <v>6</v>
      </c>
      <c r="G1686" s="15">
        <v>659.91200000000003</v>
      </c>
      <c r="H1686" s="15">
        <v>3959.4720000000002</v>
      </c>
      <c r="I1686" s="15">
        <v>593.92079999999999</v>
      </c>
      <c r="J1686" s="1" t="b">
        <v>0</v>
      </c>
      <c r="K1686" s="9" t="s">
        <v>1000</v>
      </c>
      <c r="L1686" s="1">
        <v>2024</v>
      </c>
      <c r="M1686" s="1">
        <v>6</v>
      </c>
      <c r="N1686" s="1" t="s">
        <v>31</v>
      </c>
      <c r="O1686" s="1">
        <v>7</v>
      </c>
      <c r="P1686" t="str">
        <f t="shared" si="27"/>
        <v>morning</v>
      </c>
    </row>
    <row r="1687" spans="1:16" ht="15.75" customHeight="1" x14ac:dyDescent="0.35">
      <c r="A1687" s="1">
        <v>2686</v>
      </c>
      <c r="B1687" s="6">
        <v>45285</v>
      </c>
      <c r="C1687" s="1">
        <v>201</v>
      </c>
      <c r="D1687" s="1">
        <v>304</v>
      </c>
      <c r="E1687" s="1">
        <v>101</v>
      </c>
      <c r="F1687" s="1">
        <v>10</v>
      </c>
      <c r="G1687" s="15">
        <v>202.57600000000002</v>
      </c>
      <c r="H1687" s="15">
        <v>2025.7600000000002</v>
      </c>
      <c r="I1687" s="15">
        <v>344.37920000000008</v>
      </c>
      <c r="J1687" s="1" t="b">
        <v>0</v>
      </c>
      <c r="K1687" s="9" t="s">
        <v>519</v>
      </c>
      <c r="L1687" s="1">
        <v>2023</v>
      </c>
      <c r="M1687" s="1">
        <v>12</v>
      </c>
      <c r="N1687" s="1" t="s">
        <v>28</v>
      </c>
      <c r="O1687" s="1">
        <v>7</v>
      </c>
      <c r="P1687" t="str">
        <f t="shared" si="27"/>
        <v>morning</v>
      </c>
    </row>
    <row r="1688" spans="1:16" ht="15.75" customHeight="1" x14ac:dyDescent="0.35">
      <c r="A1688" s="1">
        <v>2687</v>
      </c>
      <c r="B1688" s="6">
        <v>45196</v>
      </c>
      <c r="C1688" s="1">
        <v>202</v>
      </c>
      <c r="D1688" s="1">
        <v>302</v>
      </c>
      <c r="E1688" s="1">
        <v>102</v>
      </c>
      <c r="F1688" s="1">
        <v>5</v>
      </c>
      <c r="G1688" s="15">
        <v>392.32600000000008</v>
      </c>
      <c r="H1688" s="15">
        <v>1961.6300000000003</v>
      </c>
      <c r="I1688" s="15">
        <v>372.70970000000005</v>
      </c>
      <c r="J1688" s="1" t="b">
        <v>1</v>
      </c>
      <c r="K1688" s="9" t="s">
        <v>963</v>
      </c>
      <c r="L1688" s="1">
        <v>2023</v>
      </c>
      <c r="M1688" s="1">
        <v>9</v>
      </c>
      <c r="N1688" s="1" t="s">
        <v>18</v>
      </c>
      <c r="O1688" s="1">
        <v>17</v>
      </c>
      <c r="P1688" t="str">
        <f t="shared" si="27"/>
        <v>afternoon</v>
      </c>
    </row>
    <row r="1689" spans="1:16" ht="15.75" customHeight="1" x14ac:dyDescent="0.35">
      <c r="A1689" s="1">
        <v>2688</v>
      </c>
      <c r="B1689" s="6">
        <v>45376</v>
      </c>
      <c r="C1689" s="1">
        <v>204</v>
      </c>
      <c r="D1689" s="1">
        <v>304</v>
      </c>
      <c r="E1689" s="1">
        <v>101</v>
      </c>
      <c r="F1689" s="1">
        <v>9</v>
      </c>
      <c r="G1689" s="15">
        <v>435.27000000000004</v>
      </c>
      <c r="H1689" s="15">
        <v>3917.4300000000003</v>
      </c>
      <c r="I1689" s="15">
        <v>822.66030000000001</v>
      </c>
      <c r="J1689" s="1" t="b">
        <v>0</v>
      </c>
      <c r="K1689" s="9" t="s">
        <v>1000</v>
      </c>
      <c r="L1689" s="1">
        <v>2024</v>
      </c>
      <c r="M1689" s="1">
        <v>3</v>
      </c>
      <c r="N1689" s="1" t="s">
        <v>28</v>
      </c>
      <c r="O1689" s="1">
        <v>7</v>
      </c>
      <c r="P1689" t="str">
        <f t="shared" si="27"/>
        <v>morning</v>
      </c>
    </row>
    <row r="1690" spans="1:16" ht="15.75" customHeight="1" x14ac:dyDescent="0.35">
      <c r="A1690" s="1">
        <v>2689</v>
      </c>
      <c r="B1690" s="6">
        <v>45195</v>
      </c>
      <c r="C1690" s="1">
        <v>201</v>
      </c>
      <c r="D1690" s="1">
        <v>303</v>
      </c>
      <c r="E1690" s="1">
        <v>102</v>
      </c>
      <c r="F1690" s="1">
        <v>5</v>
      </c>
      <c r="G1690" s="15">
        <v>267.23400000000004</v>
      </c>
      <c r="H1690" s="15">
        <v>1336.17</v>
      </c>
      <c r="I1690" s="15">
        <v>334.04250000000002</v>
      </c>
      <c r="J1690" s="1" t="b">
        <v>0</v>
      </c>
      <c r="K1690" s="9" t="s">
        <v>1001</v>
      </c>
      <c r="L1690" s="1">
        <v>2023</v>
      </c>
      <c r="M1690" s="1">
        <v>9</v>
      </c>
      <c r="N1690" s="1" t="s">
        <v>31</v>
      </c>
      <c r="O1690" s="1">
        <v>6</v>
      </c>
      <c r="P1690" t="str">
        <f t="shared" si="27"/>
        <v>morning</v>
      </c>
    </row>
    <row r="1691" spans="1:16" ht="15.75" customHeight="1" x14ac:dyDescent="0.35">
      <c r="A1691" s="1">
        <v>2690</v>
      </c>
      <c r="B1691" s="6">
        <v>45413</v>
      </c>
      <c r="C1691" s="1">
        <v>202</v>
      </c>
      <c r="D1691" s="1">
        <v>301</v>
      </c>
      <c r="E1691" s="1">
        <v>103</v>
      </c>
      <c r="F1691" s="1">
        <v>10</v>
      </c>
      <c r="G1691" s="15">
        <v>387.68400000000003</v>
      </c>
      <c r="H1691" s="15">
        <v>3876.84</v>
      </c>
      <c r="I1691" s="15">
        <v>1163.0519999999999</v>
      </c>
      <c r="J1691" s="1" t="b">
        <v>0</v>
      </c>
      <c r="K1691" s="9" t="s">
        <v>208</v>
      </c>
      <c r="L1691" s="1">
        <v>2024</v>
      </c>
      <c r="M1691" s="1">
        <v>5</v>
      </c>
      <c r="N1691" s="1" t="s">
        <v>18</v>
      </c>
      <c r="O1691" s="1">
        <v>5</v>
      </c>
      <c r="P1691" t="str">
        <f t="shared" si="27"/>
        <v>morning</v>
      </c>
    </row>
    <row r="1692" spans="1:16" ht="15.75" customHeight="1" x14ac:dyDescent="0.35">
      <c r="A1692" s="1">
        <v>2691</v>
      </c>
      <c r="B1692" s="6">
        <v>45185</v>
      </c>
      <c r="C1692" s="1">
        <v>203</v>
      </c>
      <c r="D1692" s="1">
        <v>305</v>
      </c>
      <c r="E1692" s="1">
        <v>102</v>
      </c>
      <c r="F1692" s="1">
        <v>6</v>
      </c>
      <c r="G1692" s="15">
        <v>464.59600000000006</v>
      </c>
      <c r="H1692" s="15">
        <v>2787.5760000000005</v>
      </c>
      <c r="I1692" s="15">
        <v>418.13640000000004</v>
      </c>
      <c r="J1692" s="1" t="b">
        <v>0</v>
      </c>
      <c r="K1692" s="9" t="s">
        <v>215</v>
      </c>
      <c r="L1692" s="1">
        <v>2023</v>
      </c>
      <c r="M1692" s="1">
        <v>9</v>
      </c>
      <c r="N1692" s="1" t="s">
        <v>22</v>
      </c>
      <c r="O1692" s="1">
        <v>2</v>
      </c>
      <c r="P1692" t="str">
        <f t="shared" si="27"/>
        <v>morning</v>
      </c>
    </row>
    <row r="1693" spans="1:16" ht="15.75" customHeight="1" x14ac:dyDescent="0.35">
      <c r="A1693" s="1">
        <v>2692</v>
      </c>
      <c r="B1693" s="6">
        <v>45296</v>
      </c>
      <c r="C1693" s="1">
        <v>205</v>
      </c>
      <c r="D1693" s="1">
        <v>303</v>
      </c>
      <c r="E1693" s="1">
        <v>103</v>
      </c>
      <c r="F1693" s="1">
        <v>2</v>
      </c>
      <c r="G1693" s="15">
        <v>622.6</v>
      </c>
      <c r="H1693" s="15">
        <v>1245.2</v>
      </c>
      <c r="I1693" s="15">
        <v>211.68400000000003</v>
      </c>
      <c r="J1693" s="1" t="b">
        <v>0</v>
      </c>
      <c r="K1693" s="9" t="s">
        <v>888</v>
      </c>
      <c r="L1693" s="1">
        <v>2024</v>
      </c>
      <c r="M1693" s="1">
        <v>1</v>
      </c>
      <c r="N1693" s="1" t="s">
        <v>26</v>
      </c>
      <c r="O1693" s="1">
        <v>4</v>
      </c>
      <c r="P1693" t="str">
        <f t="shared" si="27"/>
        <v>morning</v>
      </c>
    </row>
    <row r="1694" spans="1:16" ht="15.75" customHeight="1" x14ac:dyDescent="0.35">
      <c r="A1694" s="1">
        <v>2693</v>
      </c>
      <c r="B1694" s="6">
        <v>45162</v>
      </c>
      <c r="C1694" s="1">
        <v>203</v>
      </c>
      <c r="D1694" s="1">
        <v>305</v>
      </c>
      <c r="E1694" s="1">
        <v>101</v>
      </c>
      <c r="F1694" s="1">
        <v>3</v>
      </c>
      <c r="G1694" s="15">
        <v>333.12400000000002</v>
      </c>
      <c r="H1694" s="15">
        <v>999.37200000000007</v>
      </c>
      <c r="I1694" s="15">
        <v>189.88068000000001</v>
      </c>
      <c r="J1694" s="1" t="b">
        <v>0</v>
      </c>
      <c r="K1694" s="9" t="s">
        <v>864</v>
      </c>
      <c r="L1694" s="1">
        <v>2023</v>
      </c>
      <c r="M1694" s="1">
        <v>8</v>
      </c>
      <c r="N1694" s="1" t="s">
        <v>16</v>
      </c>
      <c r="O1694" s="1">
        <v>8</v>
      </c>
      <c r="P1694" t="str">
        <f t="shared" si="27"/>
        <v>morning</v>
      </c>
    </row>
    <row r="1695" spans="1:16" ht="15.75" customHeight="1" x14ac:dyDescent="0.35">
      <c r="A1695" s="1">
        <v>2694</v>
      </c>
      <c r="B1695" s="6">
        <v>45000</v>
      </c>
      <c r="C1695" s="1">
        <v>205</v>
      </c>
      <c r="D1695" s="1">
        <v>303</v>
      </c>
      <c r="E1695" s="1">
        <v>102</v>
      </c>
      <c r="F1695" s="1">
        <v>9</v>
      </c>
      <c r="G1695" s="15">
        <v>337.67800000000005</v>
      </c>
      <c r="H1695" s="15">
        <v>3039.1020000000003</v>
      </c>
      <c r="I1695" s="15">
        <v>638.21142000000009</v>
      </c>
      <c r="J1695" s="1" t="b">
        <v>0</v>
      </c>
      <c r="K1695" s="9" t="s">
        <v>1002</v>
      </c>
      <c r="L1695" s="1">
        <v>2023</v>
      </c>
      <c r="M1695" s="1">
        <v>3</v>
      </c>
      <c r="N1695" s="1" t="s">
        <v>18</v>
      </c>
      <c r="O1695" s="1">
        <v>5</v>
      </c>
      <c r="P1695" t="str">
        <f t="shared" si="27"/>
        <v>morning</v>
      </c>
    </row>
    <row r="1696" spans="1:16" ht="15.75" customHeight="1" x14ac:dyDescent="0.35">
      <c r="A1696" s="1">
        <v>2695</v>
      </c>
      <c r="B1696" s="6">
        <v>45063</v>
      </c>
      <c r="C1696" s="1">
        <v>205</v>
      </c>
      <c r="D1696" s="1">
        <v>302</v>
      </c>
      <c r="E1696" s="1">
        <v>103</v>
      </c>
      <c r="F1696" s="1">
        <v>2</v>
      </c>
      <c r="G1696" s="15">
        <v>107.27200000000001</v>
      </c>
      <c r="H1696" s="15">
        <v>214.54400000000001</v>
      </c>
      <c r="I1696" s="15">
        <v>53.636000000000003</v>
      </c>
      <c r="J1696" s="1" t="b">
        <v>0</v>
      </c>
      <c r="K1696" s="9" t="s">
        <v>1003</v>
      </c>
      <c r="L1696" s="1">
        <v>2023</v>
      </c>
      <c r="M1696" s="1">
        <v>5</v>
      </c>
      <c r="N1696" s="1" t="s">
        <v>18</v>
      </c>
      <c r="O1696" s="1">
        <v>1</v>
      </c>
      <c r="P1696" t="str">
        <f t="shared" si="27"/>
        <v>morning</v>
      </c>
    </row>
    <row r="1697" spans="1:16" ht="15.75" customHeight="1" x14ac:dyDescent="0.35">
      <c r="A1697" s="1">
        <v>2696</v>
      </c>
      <c r="B1697" s="6">
        <v>45324</v>
      </c>
      <c r="C1697" s="1">
        <v>205</v>
      </c>
      <c r="D1697" s="1">
        <v>304</v>
      </c>
      <c r="E1697" s="1">
        <v>104</v>
      </c>
      <c r="F1697" s="1">
        <v>7</v>
      </c>
      <c r="G1697" s="15">
        <v>366.76200000000006</v>
      </c>
      <c r="H1697" s="15">
        <v>2567.3340000000003</v>
      </c>
      <c r="I1697" s="15">
        <v>770.20020000000011</v>
      </c>
      <c r="J1697" s="1" t="b">
        <v>0</v>
      </c>
      <c r="K1697" s="9" t="s">
        <v>613</v>
      </c>
      <c r="L1697" s="1">
        <v>2024</v>
      </c>
      <c r="M1697" s="1">
        <v>2</v>
      </c>
      <c r="N1697" s="1" t="s">
        <v>26</v>
      </c>
      <c r="O1697" s="1">
        <v>22</v>
      </c>
      <c r="P1697" t="str">
        <f t="shared" si="27"/>
        <v>night</v>
      </c>
    </row>
    <row r="1698" spans="1:16" ht="15.75" customHeight="1" x14ac:dyDescent="0.35">
      <c r="A1698" s="1">
        <v>2697</v>
      </c>
      <c r="B1698" s="6">
        <v>45389</v>
      </c>
      <c r="C1698" s="1">
        <v>205</v>
      </c>
      <c r="D1698" s="1">
        <v>305</v>
      </c>
      <c r="E1698" s="1">
        <v>105</v>
      </c>
      <c r="F1698" s="1">
        <v>5</v>
      </c>
      <c r="G1698" s="15">
        <v>388.49800000000005</v>
      </c>
      <c r="H1698" s="15">
        <v>1942.4900000000002</v>
      </c>
      <c r="I1698" s="15">
        <v>291.37350000000004</v>
      </c>
      <c r="J1698" s="1" t="b">
        <v>0</v>
      </c>
      <c r="K1698" s="9" t="s">
        <v>73</v>
      </c>
      <c r="L1698" s="1">
        <v>2024</v>
      </c>
      <c r="M1698" s="1">
        <v>4</v>
      </c>
      <c r="N1698" s="1" t="s">
        <v>20</v>
      </c>
      <c r="O1698" s="1">
        <v>5</v>
      </c>
      <c r="P1698" t="str">
        <f t="shared" si="27"/>
        <v>morning</v>
      </c>
    </row>
    <row r="1699" spans="1:16" ht="15.75" customHeight="1" x14ac:dyDescent="0.35">
      <c r="A1699" s="1">
        <v>2698</v>
      </c>
      <c r="B1699" s="6">
        <v>45095</v>
      </c>
      <c r="C1699" s="1">
        <v>201</v>
      </c>
      <c r="D1699" s="1">
        <v>301</v>
      </c>
      <c r="E1699" s="1">
        <v>102</v>
      </c>
      <c r="F1699" s="1">
        <v>2</v>
      </c>
      <c r="G1699" s="15">
        <v>531.16800000000001</v>
      </c>
      <c r="H1699" s="15">
        <v>1062.336</v>
      </c>
      <c r="I1699" s="15">
        <v>180.59712000000002</v>
      </c>
      <c r="J1699" s="1" t="b">
        <v>1</v>
      </c>
      <c r="K1699" s="9" t="s">
        <v>453</v>
      </c>
      <c r="L1699" s="1">
        <v>2023</v>
      </c>
      <c r="M1699" s="1">
        <v>6</v>
      </c>
      <c r="N1699" s="1" t="s">
        <v>20</v>
      </c>
      <c r="O1699" s="1">
        <v>19</v>
      </c>
      <c r="P1699" t="str">
        <f t="shared" si="27"/>
        <v>evening</v>
      </c>
    </row>
    <row r="1700" spans="1:16" ht="15.75" customHeight="1" x14ac:dyDescent="0.35">
      <c r="A1700" s="1">
        <v>2699</v>
      </c>
      <c r="B1700" s="6">
        <v>45203</v>
      </c>
      <c r="C1700" s="1">
        <v>201</v>
      </c>
      <c r="D1700" s="1">
        <v>304</v>
      </c>
      <c r="E1700" s="1">
        <v>102</v>
      </c>
      <c r="F1700" s="1">
        <v>4</v>
      </c>
      <c r="G1700" s="15">
        <v>162.71199999999999</v>
      </c>
      <c r="H1700" s="15">
        <v>650.84799999999996</v>
      </c>
      <c r="I1700" s="15">
        <v>123.66112</v>
      </c>
      <c r="J1700" s="1" t="b">
        <v>0</v>
      </c>
      <c r="K1700" s="9" t="s">
        <v>505</v>
      </c>
      <c r="L1700" s="1">
        <v>2023</v>
      </c>
      <c r="M1700" s="1">
        <v>10</v>
      </c>
      <c r="N1700" s="1" t="s">
        <v>18</v>
      </c>
      <c r="O1700" s="1">
        <v>15</v>
      </c>
      <c r="P1700" t="str">
        <f t="shared" si="27"/>
        <v>afternoon</v>
      </c>
    </row>
    <row r="1701" spans="1:16" ht="15.75" customHeight="1" x14ac:dyDescent="0.35">
      <c r="A1701" s="1">
        <v>2700</v>
      </c>
      <c r="B1701" s="6">
        <v>44872</v>
      </c>
      <c r="C1701" s="1">
        <v>202</v>
      </c>
      <c r="D1701" s="1">
        <v>305</v>
      </c>
      <c r="E1701" s="1">
        <v>101</v>
      </c>
      <c r="F1701" s="1">
        <v>5</v>
      </c>
      <c r="G1701" s="15">
        <v>205.52400000000003</v>
      </c>
      <c r="H1701" s="15">
        <v>1027.6200000000001</v>
      </c>
      <c r="I1701" s="15">
        <v>215.80020000000002</v>
      </c>
      <c r="J1701" s="1" t="b">
        <v>1</v>
      </c>
      <c r="K1701" s="9" t="s">
        <v>133</v>
      </c>
      <c r="L1701" s="1">
        <v>2022</v>
      </c>
      <c r="M1701" s="1">
        <v>11</v>
      </c>
      <c r="N1701" s="1" t="s">
        <v>28</v>
      </c>
      <c r="O1701" s="1">
        <v>11</v>
      </c>
      <c r="P1701" t="str">
        <f t="shared" si="27"/>
        <v>morning</v>
      </c>
    </row>
    <row r="1702" spans="1:16" ht="15.75" customHeight="1" x14ac:dyDescent="0.35">
      <c r="A1702" s="1">
        <v>2701</v>
      </c>
      <c r="B1702" s="6">
        <v>45236</v>
      </c>
      <c r="C1702" s="1">
        <v>205</v>
      </c>
      <c r="D1702" s="1">
        <v>303</v>
      </c>
      <c r="E1702" s="1">
        <v>102</v>
      </c>
      <c r="F1702" s="1">
        <v>4</v>
      </c>
      <c r="G1702" s="15">
        <v>267.96000000000004</v>
      </c>
      <c r="H1702" s="15">
        <v>1071.8400000000001</v>
      </c>
      <c r="I1702" s="15">
        <v>267.96000000000004</v>
      </c>
      <c r="J1702" s="1" t="b">
        <v>0</v>
      </c>
      <c r="K1702" s="9" t="s">
        <v>259</v>
      </c>
      <c r="L1702" s="1">
        <v>2023</v>
      </c>
      <c r="M1702" s="1">
        <v>11</v>
      </c>
      <c r="N1702" s="1" t="s">
        <v>28</v>
      </c>
      <c r="O1702" s="1">
        <v>12</v>
      </c>
      <c r="P1702" t="str">
        <f t="shared" si="27"/>
        <v>afternoon</v>
      </c>
    </row>
    <row r="1703" spans="1:16" ht="15.75" customHeight="1" x14ac:dyDescent="0.35">
      <c r="A1703" s="1">
        <v>2702</v>
      </c>
      <c r="B1703" s="6">
        <v>44934</v>
      </c>
      <c r="C1703" s="1">
        <v>202</v>
      </c>
      <c r="D1703" s="1">
        <v>305</v>
      </c>
      <c r="E1703" s="1">
        <v>102</v>
      </c>
      <c r="F1703" s="1">
        <v>1</v>
      </c>
      <c r="G1703" s="15">
        <v>445.19200000000006</v>
      </c>
      <c r="H1703" s="15">
        <v>445.19200000000006</v>
      </c>
      <c r="I1703" s="15">
        <v>133.55760000000001</v>
      </c>
      <c r="J1703" s="1" t="b">
        <v>0</v>
      </c>
      <c r="K1703" s="9" t="s">
        <v>502</v>
      </c>
      <c r="L1703" s="1">
        <v>2023</v>
      </c>
      <c r="M1703" s="1">
        <v>1</v>
      </c>
      <c r="N1703" s="1" t="s">
        <v>20</v>
      </c>
      <c r="O1703" s="1">
        <v>19</v>
      </c>
      <c r="P1703" t="str">
        <f t="shared" si="27"/>
        <v>evening</v>
      </c>
    </row>
    <row r="1704" spans="1:16" ht="15.75" customHeight="1" x14ac:dyDescent="0.35">
      <c r="A1704" s="1">
        <v>2703</v>
      </c>
      <c r="B1704" s="6">
        <v>44960</v>
      </c>
      <c r="C1704" s="1">
        <v>201</v>
      </c>
      <c r="D1704" s="1">
        <v>305</v>
      </c>
      <c r="E1704" s="1">
        <v>105</v>
      </c>
      <c r="F1704" s="1">
        <v>1</v>
      </c>
      <c r="G1704" s="15">
        <v>486.00200000000001</v>
      </c>
      <c r="H1704" s="15">
        <v>486.00200000000001</v>
      </c>
      <c r="I1704" s="15">
        <v>72.900300000000001</v>
      </c>
      <c r="J1704" s="1" t="b">
        <v>0</v>
      </c>
      <c r="K1704" s="9" t="s">
        <v>469</v>
      </c>
      <c r="L1704" s="1">
        <v>2023</v>
      </c>
      <c r="M1704" s="1">
        <v>2</v>
      </c>
      <c r="N1704" s="1" t="s">
        <v>26</v>
      </c>
      <c r="O1704" s="1">
        <v>3</v>
      </c>
      <c r="P1704" t="str">
        <f t="shared" si="27"/>
        <v>morning</v>
      </c>
    </row>
    <row r="1705" spans="1:16" ht="15.75" customHeight="1" x14ac:dyDescent="0.35">
      <c r="A1705" s="1">
        <v>2704</v>
      </c>
      <c r="B1705" s="6">
        <v>45332</v>
      </c>
      <c r="C1705" s="1">
        <v>201</v>
      </c>
      <c r="D1705" s="1">
        <v>303</v>
      </c>
      <c r="E1705" s="1">
        <v>102</v>
      </c>
      <c r="F1705" s="1">
        <v>6</v>
      </c>
      <c r="G1705" s="15">
        <v>356.07</v>
      </c>
      <c r="H1705" s="15">
        <v>2136.42</v>
      </c>
      <c r="I1705" s="15">
        <v>363.19140000000004</v>
      </c>
      <c r="J1705" s="1" t="b">
        <v>0</v>
      </c>
      <c r="K1705" s="9" t="s">
        <v>258</v>
      </c>
      <c r="L1705" s="1">
        <v>2024</v>
      </c>
      <c r="M1705" s="1">
        <v>2</v>
      </c>
      <c r="N1705" s="1" t="s">
        <v>22</v>
      </c>
      <c r="O1705" s="1">
        <v>23</v>
      </c>
      <c r="P1705" t="str">
        <f t="shared" si="27"/>
        <v>night</v>
      </c>
    </row>
    <row r="1706" spans="1:16" ht="15.75" customHeight="1" x14ac:dyDescent="0.35">
      <c r="A1706" s="1">
        <v>2705</v>
      </c>
      <c r="B1706" s="6">
        <v>45025</v>
      </c>
      <c r="C1706" s="1">
        <v>204</v>
      </c>
      <c r="D1706" s="1">
        <v>305</v>
      </c>
      <c r="E1706" s="1">
        <v>101</v>
      </c>
      <c r="F1706" s="1">
        <v>6</v>
      </c>
      <c r="G1706" s="15">
        <v>207.43800000000002</v>
      </c>
      <c r="H1706" s="15">
        <v>1244.6280000000002</v>
      </c>
      <c r="I1706" s="15">
        <v>236.47932000000003</v>
      </c>
      <c r="J1706" s="1" t="b">
        <v>0</v>
      </c>
      <c r="K1706" s="9" t="s">
        <v>217</v>
      </c>
      <c r="L1706" s="1">
        <v>2023</v>
      </c>
      <c r="M1706" s="1">
        <v>4</v>
      </c>
      <c r="N1706" s="1" t="s">
        <v>20</v>
      </c>
      <c r="O1706" s="1">
        <v>4</v>
      </c>
      <c r="P1706" t="str">
        <f t="shared" si="27"/>
        <v>morning</v>
      </c>
    </row>
    <row r="1707" spans="1:16" ht="15.75" customHeight="1" x14ac:dyDescent="0.35">
      <c r="A1707" s="1">
        <v>2706</v>
      </c>
      <c r="B1707" s="6">
        <v>45249</v>
      </c>
      <c r="C1707" s="1">
        <v>204</v>
      </c>
      <c r="D1707" s="1">
        <v>304</v>
      </c>
      <c r="E1707" s="1">
        <v>103</v>
      </c>
      <c r="F1707" s="1">
        <v>4</v>
      </c>
      <c r="G1707" s="15">
        <v>432.38800000000003</v>
      </c>
      <c r="H1707" s="15">
        <v>1729.5520000000001</v>
      </c>
      <c r="I1707" s="15">
        <v>363.20591999999999</v>
      </c>
      <c r="J1707" s="1" t="b">
        <v>1</v>
      </c>
      <c r="K1707" s="9" t="s">
        <v>559</v>
      </c>
      <c r="L1707" s="1">
        <v>2023</v>
      </c>
      <c r="M1707" s="1">
        <v>11</v>
      </c>
      <c r="N1707" s="1" t="s">
        <v>20</v>
      </c>
      <c r="O1707" s="1">
        <v>10</v>
      </c>
      <c r="P1707" t="str">
        <f t="shared" si="27"/>
        <v>morning</v>
      </c>
    </row>
    <row r="1708" spans="1:16" ht="15.75" customHeight="1" x14ac:dyDescent="0.35">
      <c r="A1708" s="1">
        <v>2707</v>
      </c>
      <c r="B1708" s="6">
        <v>44980</v>
      </c>
      <c r="C1708" s="1">
        <v>205</v>
      </c>
      <c r="D1708" s="1">
        <v>302</v>
      </c>
      <c r="E1708" s="1">
        <v>103</v>
      </c>
      <c r="F1708" s="1">
        <v>7</v>
      </c>
      <c r="G1708" s="15">
        <v>148.76400000000001</v>
      </c>
      <c r="H1708" s="15">
        <v>1041.348</v>
      </c>
      <c r="I1708" s="15">
        <v>260.33699999999999</v>
      </c>
      <c r="J1708" s="1" t="b">
        <v>1</v>
      </c>
      <c r="K1708" s="9" t="s">
        <v>1004</v>
      </c>
      <c r="L1708" s="1">
        <v>2023</v>
      </c>
      <c r="M1708" s="1">
        <v>2</v>
      </c>
      <c r="N1708" s="1" t="s">
        <v>16</v>
      </c>
      <c r="O1708" s="1">
        <v>3</v>
      </c>
      <c r="P1708" t="str">
        <f t="shared" si="27"/>
        <v>morning</v>
      </c>
    </row>
    <row r="1709" spans="1:16" ht="15.75" customHeight="1" x14ac:dyDescent="0.35">
      <c r="A1709" s="1">
        <v>2708</v>
      </c>
      <c r="B1709" s="6">
        <v>45109</v>
      </c>
      <c r="C1709" s="1">
        <v>201</v>
      </c>
      <c r="D1709" s="1">
        <v>302</v>
      </c>
      <c r="E1709" s="1">
        <v>104</v>
      </c>
      <c r="F1709" s="1">
        <v>4</v>
      </c>
      <c r="G1709" s="15">
        <v>647.63600000000008</v>
      </c>
      <c r="H1709" s="15">
        <v>2590.5440000000003</v>
      </c>
      <c r="I1709" s="15">
        <v>777.16320000000007</v>
      </c>
      <c r="J1709" s="1" t="b">
        <v>0</v>
      </c>
      <c r="K1709" s="9" t="s">
        <v>161</v>
      </c>
      <c r="L1709" s="1">
        <v>2023</v>
      </c>
      <c r="M1709" s="1">
        <v>7</v>
      </c>
      <c r="N1709" s="1" t="s">
        <v>20</v>
      </c>
      <c r="O1709" s="1">
        <v>10</v>
      </c>
      <c r="P1709" t="str">
        <f t="shared" si="27"/>
        <v>morning</v>
      </c>
    </row>
    <row r="1710" spans="1:16" ht="15.75" customHeight="1" x14ac:dyDescent="0.35">
      <c r="A1710" s="1">
        <v>2709</v>
      </c>
      <c r="B1710" s="6">
        <v>45030</v>
      </c>
      <c r="C1710" s="1">
        <v>205</v>
      </c>
      <c r="D1710" s="1">
        <v>303</v>
      </c>
      <c r="E1710" s="1">
        <v>101</v>
      </c>
      <c r="F1710" s="1">
        <v>2</v>
      </c>
      <c r="G1710" s="15">
        <v>351.53800000000001</v>
      </c>
      <c r="H1710" s="15">
        <v>703.07600000000002</v>
      </c>
      <c r="I1710" s="15">
        <v>105.4614</v>
      </c>
      <c r="J1710" s="1" t="b">
        <v>1</v>
      </c>
      <c r="K1710" s="9" t="s">
        <v>1005</v>
      </c>
      <c r="L1710" s="1">
        <v>2023</v>
      </c>
      <c r="M1710" s="1">
        <v>4</v>
      </c>
      <c r="N1710" s="1" t="s">
        <v>26</v>
      </c>
      <c r="O1710" s="1">
        <v>1</v>
      </c>
      <c r="P1710" t="str">
        <f t="shared" si="27"/>
        <v>morning</v>
      </c>
    </row>
    <row r="1711" spans="1:16" ht="15.75" customHeight="1" x14ac:dyDescent="0.35">
      <c r="A1711" s="1">
        <v>2710</v>
      </c>
      <c r="B1711" s="6">
        <v>44903</v>
      </c>
      <c r="C1711" s="1">
        <v>201</v>
      </c>
      <c r="D1711" s="1">
        <v>305</v>
      </c>
      <c r="E1711" s="1">
        <v>104</v>
      </c>
      <c r="F1711" s="1">
        <v>9</v>
      </c>
      <c r="G1711" s="15">
        <v>481.25000000000006</v>
      </c>
      <c r="H1711" s="15">
        <v>4331.2500000000009</v>
      </c>
      <c r="I1711" s="15">
        <v>736.31250000000023</v>
      </c>
      <c r="J1711" s="1" t="b">
        <v>0</v>
      </c>
      <c r="K1711" s="9" t="s">
        <v>1006</v>
      </c>
      <c r="L1711" s="1">
        <v>2022</v>
      </c>
      <c r="M1711" s="1">
        <v>12</v>
      </c>
      <c r="N1711" s="1" t="s">
        <v>16</v>
      </c>
      <c r="O1711" s="1">
        <v>2</v>
      </c>
      <c r="P1711" t="str">
        <f t="shared" si="27"/>
        <v>morning</v>
      </c>
    </row>
    <row r="1712" spans="1:16" ht="15.75" customHeight="1" x14ac:dyDescent="0.35">
      <c r="A1712" s="1">
        <v>2711</v>
      </c>
      <c r="B1712" s="6">
        <v>44922</v>
      </c>
      <c r="C1712" s="1">
        <v>204</v>
      </c>
      <c r="D1712" s="1">
        <v>302</v>
      </c>
      <c r="E1712" s="1">
        <v>101</v>
      </c>
      <c r="F1712" s="1">
        <v>5</v>
      </c>
      <c r="G1712" s="15">
        <v>642.11400000000003</v>
      </c>
      <c r="H1712" s="15">
        <v>3210.57</v>
      </c>
      <c r="I1712" s="15">
        <v>610.00830000000008</v>
      </c>
      <c r="J1712" s="1" t="b">
        <v>0</v>
      </c>
      <c r="K1712" s="9" t="s">
        <v>1007</v>
      </c>
      <c r="L1712" s="1">
        <v>2022</v>
      </c>
      <c r="M1712" s="1">
        <v>12</v>
      </c>
      <c r="N1712" s="1" t="s">
        <v>31</v>
      </c>
      <c r="O1712" s="1">
        <v>9</v>
      </c>
      <c r="P1712" t="str">
        <f t="shared" si="27"/>
        <v>morning</v>
      </c>
    </row>
    <row r="1713" spans="1:16" ht="15.75" customHeight="1" x14ac:dyDescent="0.35">
      <c r="A1713" s="1">
        <v>2712</v>
      </c>
      <c r="B1713" s="6">
        <v>45011</v>
      </c>
      <c r="C1713" s="1">
        <v>202</v>
      </c>
      <c r="D1713" s="1">
        <v>303</v>
      </c>
      <c r="E1713" s="1">
        <v>105</v>
      </c>
      <c r="F1713" s="1">
        <v>7</v>
      </c>
      <c r="G1713" s="15">
        <v>408.69400000000007</v>
      </c>
      <c r="H1713" s="15">
        <v>2860.8580000000006</v>
      </c>
      <c r="I1713" s="15">
        <v>600.78018000000009</v>
      </c>
      <c r="J1713" s="1" t="b">
        <v>0</v>
      </c>
      <c r="K1713" s="9" t="s">
        <v>170</v>
      </c>
      <c r="L1713" s="1">
        <v>2023</v>
      </c>
      <c r="M1713" s="1">
        <v>3</v>
      </c>
      <c r="N1713" s="1" t="s">
        <v>20</v>
      </c>
      <c r="O1713" s="1">
        <v>19</v>
      </c>
      <c r="P1713" t="str">
        <f t="shared" si="27"/>
        <v>evening</v>
      </c>
    </row>
    <row r="1714" spans="1:16" ht="15.75" customHeight="1" x14ac:dyDescent="0.35">
      <c r="A1714" s="1">
        <v>2713</v>
      </c>
      <c r="B1714" s="6">
        <v>45083</v>
      </c>
      <c r="C1714" s="1">
        <v>201</v>
      </c>
      <c r="D1714" s="1">
        <v>304</v>
      </c>
      <c r="E1714" s="1">
        <v>103</v>
      </c>
      <c r="F1714" s="1">
        <v>9</v>
      </c>
      <c r="G1714" s="15">
        <v>266.64000000000004</v>
      </c>
      <c r="H1714" s="15">
        <v>2399.7600000000002</v>
      </c>
      <c r="I1714" s="15">
        <v>599.94000000000005</v>
      </c>
      <c r="J1714" s="1" t="b">
        <v>0</v>
      </c>
      <c r="K1714" s="9" t="s">
        <v>1008</v>
      </c>
      <c r="L1714" s="1">
        <v>2023</v>
      </c>
      <c r="M1714" s="1">
        <v>6</v>
      </c>
      <c r="N1714" s="1" t="s">
        <v>31</v>
      </c>
      <c r="O1714" s="1">
        <v>6</v>
      </c>
      <c r="P1714" t="str">
        <f t="shared" si="27"/>
        <v>morning</v>
      </c>
    </row>
    <row r="1715" spans="1:16" ht="15.75" customHeight="1" x14ac:dyDescent="0.35">
      <c r="A1715" s="1">
        <v>2714</v>
      </c>
      <c r="B1715" s="6">
        <v>44952</v>
      </c>
      <c r="C1715" s="1">
        <v>202</v>
      </c>
      <c r="D1715" s="1">
        <v>302</v>
      </c>
      <c r="E1715" s="1">
        <v>103</v>
      </c>
      <c r="F1715" s="1">
        <v>7</v>
      </c>
      <c r="G1715" s="15">
        <v>438.41600000000005</v>
      </c>
      <c r="H1715" s="15">
        <v>3068.9120000000003</v>
      </c>
      <c r="I1715" s="15">
        <v>920.67360000000008</v>
      </c>
      <c r="J1715" s="1" t="b">
        <v>0</v>
      </c>
      <c r="K1715" s="9" t="s">
        <v>719</v>
      </c>
      <c r="L1715" s="1">
        <v>2023</v>
      </c>
      <c r="M1715" s="1">
        <v>1</v>
      </c>
      <c r="N1715" s="1" t="s">
        <v>16</v>
      </c>
      <c r="O1715" s="1">
        <v>8</v>
      </c>
      <c r="P1715" t="str">
        <f t="shared" si="27"/>
        <v>morning</v>
      </c>
    </row>
    <row r="1716" spans="1:16" ht="15.75" customHeight="1" x14ac:dyDescent="0.35">
      <c r="A1716" s="1">
        <v>2715</v>
      </c>
      <c r="B1716" s="6">
        <v>45167</v>
      </c>
      <c r="C1716" s="1">
        <v>204</v>
      </c>
      <c r="D1716" s="1">
        <v>301</v>
      </c>
      <c r="E1716" s="1">
        <v>101</v>
      </c>
      <c r="F1716" s="1">
        <v>3</v>
      </c>
      <c r="G1716" s="15">
        <v>630.80600000000004</v>
      </c>
      <c r="H1716" s="15">
        <v>1892.4180000000001</v>
      </c>
      <c r="I1716" s="15">
        <v>283.86270000000002</v>
      </c>
      <c r="J1716" s="1" t="b">
        <v>0</v>
      </c>
      <c r="K1716" s="9" t="s">
        <v>1009</v>
      </c>
      <c r="L1716" s="1">
        <v>2023</v>
      </c>
      <c r="M1716" s="1">
        <v>8</v>
      </c>
      <c r="N1716" s="1" t="s">
        <v>31</v>
      </c>
      <c r="O1716" s="1">
        <v>7</v>
      </c>
      <c r="P1716" t="str">
        <f t="shared" si="27"/>
        <v>morning</v>
      </c>
    </row>
    <row r="1717" spans="1:16" ht="15.75" customHeight="1" x14ac:dyDescent="0.35">
      <c r="A1717" s="1">
        <v>2716</v>
      </c>
      <c r="B1717" s="6">
        <v>45088</v>
      </c>
      <c r="C1717" s="1">
        <v>203</v>
      </c>
      <c r="D1717" s="1">
        <v>302</v>
      </c>
      <c r="E1717" s="1">
        <v>102</v>
      </c>
      <c r="F1717" s="1">
        <v>8</v>
      </c>
      <c r="G1717" s="15">
        <v>383.37200000000001</v>
      </c>
      <c r="H1717" s="15">
        <v>3066.9760000000001</v>
      </c>
      <c r="I1717" s="15">
        <v>521.38592000000006</v>
      </c>
      <c r="J1717" s="1" t="b">
        <v>0</v>
      </c>
      <c r="K1717" s="9" t="s">
        <v>646</v>
      </c>
      <c r="L1717" s="1">
        <v>2023</v>
      </c>
      <c r="M1717" s="1">
        <v>6</v>
      </c>
      <c r="N1717" s="1" t="s">
        <v>20</v>
      </c>
      <c r="O1717" s="1">
        <v>9</v>
      </c>
      <c r="P1717" t="str">
        <f t="shared" si="27"/>
        <v>morning</v>
      </c>
    </row>
    <row r="1718" spans="1:16" ht="15.75" customHeight="1" x14ac:dyDescent="0.35">
      <c r="A1718" s="1">
        <v>2717</v>
      </c>
      <c r="B1718" s="6">
        <v>45300</v>
      </c>
      <c r="C1718" s="1">
        <v>202</v>
      </c>
      <c r="D1718" s="1">
        <v>302</v>
      </c>
      <c r="E1718" s="1">
        <v>104</v>
      </c>
      <c r="F1718" s="1">
        <v>7</v>
      </c>
      <c r="G1718" s="15">
        <v>387.35400000000004</v>
      </c>
      <c r="H1718" s="15">
        <v>2711.4780000000001</v>
      </c>
      <c r="I1718" s="15">
        <v>515.18082000000004</v>
      </c>
      <c r="J1718" s="1" t="b">
        <v>0</v>
      </c>
      <c r="K1718" s="9" t="s">
        <v>1010</v>
      </c>
      <c r="L1718" s="1">
        <v>2024</v>
      </c>
      <c r="M1718" s="1">
        <v>1</v>
      </c>
      <c r="N1718" s="1" t="s">
        <v>31</v>
      </c>
      <c r="O1718" s="1">
        <v>19</v>
      </c>
      <c r="P1718" t="str">
        <f t="shared" si="27"/>
        <v>evening</v>
      </c>
    </row>
    <row r="1719" spans="1:16" ht="15.75" customHeight="1" x14ac:dyDescent="0.35">
      <c r="A1719" s="1">
        <v>2718</v>
      </c>
      <c r="B1719" s="6">
        <v>45233</v>
      </c>
      <c r="C1719" s="1">
        <v>205</v>
      </c>
      <c r="D1719" s="1">
        <v>303</v>
      </c>
      <c r="E1719" s="1">
        <v>102</v>
      </c>
      <c r="F1719" s="1">
        <v>2</v>
      </c>
      <c r="G1719" s="15">
        <v>196.48200000000003</v>
      </c>
      <c r="H1719" s="15">
        <v>392.96400000000006</v>
      </c>
      <c r="I1719" s="15">
        <v>82.522440000000003</v>
      </c>
      <c r="J1719" s="1" t="b">
        <v>0</v>
      </c>
      <c r="K1719" s="9" t="s">
        <v>502</v>
      </c>
      <c r="L1719" s="1">
        <v>2023</v>
      </c>
      <c r="M1719" s="1">
        <v>11</v>
      </c>
      <c r="N1719" s="1" t="s">
        <v>26</v>
      </c>
      <c r="O1719" s="1">
        <v>19</v>
      </c>
      <c r="P1719" t="str">
        <f t="shared" si="27"/>
        <v>evening</v>
      </c>
    </row>
    <row r="1720" spans="1:16" ht="15.75" customHeight="1" x14ac:dyDescent="0.35">
      <c r="A1720" s="1">
        <v>2719</v>
      </c>
      <c r="B1720" s="6">
        <v>45400</v>
      </c>
      <c r="C1720" s="1">
        <v>204</v>
      </c>
      <c r="D1720" s="1">
        <v>305</v>
      </c>
      <c r="E1720" s="1">
        <v>104</v>
      </c>
      <c r="F1720" s="1">
        <v>2</v>
      </c>
      <c r="G1720" s="15">
        <v>621.23599999999999</v>
      </c>
      <c r="H1720" s="15">
        <v>1242.472</v>
      </c>
      <c r="I1720" s="15">
        <v>310.61799999999999</v>
      </c>
      <c r="J1720" s="1" t="b">
        <v>0</v>
      </c>
      <c r="K1720" s="9" t="s">
        <v>1011</v>
      </c>
      <c r="L1720" s="1">
        <v>2024</v>
      </c>
      <c r="M1720" s="1">
        <v>4</v>
      </c>
      <c r="N1720" s="1" t="s">
        <v>16</v>
      </c>
      <c r="O1720" s="1">
        <v>9</v>
      </c>
      <c r="P1720" t="str">
        <f t="shared" si="27"/>
        <v>morning</v>
      </c>
    </row>
    <row r="1721" spans="1:16" ht="15.75" customHeight="1" x14ac:dyDescent="0.35">
      <c r="A1721" s="1">
        <v>2720</v>
      </c>
      <c r="B1721" s="6">
        <v>45028</v>
      </c>
      <c r="C1721" s="1">
        <v>205</v>
      </c>
      <c r="D1721" s="1">
        <v>303</v>
      </c>
      <c r="E1721" s="1">
        <v>101</v>
      </c>
      <c r="F1721" s="1">
        <v>2</v>
      </c>
      <c r="G1721" s="15">
        <v>272.976</v>
      </c>
      <c r="H1721" s="15">
        <v>545.952</v>
      </c>
      <c r="I1721" s="15">
        <v>163.78559999999999</v>
      </c>
      <c r="J1721" s="1" t="b">
        <v>0</v>
      </c>
      <c r="K1721" s="9" t="s">
        <v>1012</v>
      </c>
      <c r="L1721" s="1">
        <v>2023</v>
      </c>
      <c r="M1721" s="1">
        <v>4</v>
      </c>
      <c r="N1721" s="1" t="s">
        <v>18</v>
      </c>
      <c r="O1721" s="1">
        <v>8</v>
      </c>
      <c r="P1721" t="str">
        <f t="shared" si="27"/>
        <v>morning</v>
      </c>
    </row>
    <row r="1722" spans="1:16" ht="15.75" customHeight="1" x14ac:dyDescent="0.35">
      <c r="A1722" s="1">
        <v>2721</v>
      </c>
      <c r="B1722" s="6">
        <v>44882</v>
      </c>
      <c r="C1722" s="1">
        <v>203</v>
      </c>
      <c r="D1722" s="1">
        <v>305</v>
      </c>
      <c r="E1722" s="1">
        <v>102</v>
      </c>
      <c r="F1722" s="1">
        <v>2</v>
      </c>
      <c r="G1722" s="15">
        <v>619.9380000000001</v>
      </c>
      <c r="H1722" s="15">
        <v>1239.8760000000002</v>
      </c>
      <c r="I1722" s="15">
        <v>185.98140000000004</v>
      </c>
      <c r="J1722" s="1" t="b">
        <v>1</v>
      </c>
      <c r="K1722" s="9" t="s">
        <v>325</v>
      </c>
      <c r="L1722" s="1">
        <v>2022</v>
      </c>
      <c r="M1722" s="1">
        <v>11</v>
      </c>
      <c r="N1722" s="1" t="s">
        <v>16</v>
      </c>
      <c r="O1722" s="1">
        <v>6</v>
      </c>
      <c r="P1722" t="str">
        <f t="shared" si="27"/>
        <v>morning</v>
      </c>
    </row>
    <row r="1723" spans="1:16" ht="15.75" customHeight="1" x14ac:dyDescent="0.35">
      <c r="A1723" s="1">
        <v>2722</v>
      </c>
      <c r="B1723" s="6">
        <v>44964</v>
      </c>
      <c r="C1723" s="1">
        <v>201</v>
      </c>
      <c r="D1723" s="1">
        <v>302</v>
      </c>
      <c r="E1723" s="1">
        <v>103</v>
      </c>
      <c r="F1723" s="1">
        <v>1</v>
      </c>
      <c r="G1723" s="15">
        <v>281.09399999999999</v>
      </c>
      <c r="H1723" s="15">
        <v>281.09399999999999</v>
      </c>
      <c r="I1723" s="15">
        <v>47.785980000000002</v>
      </c>
      <c r="J1723" s="1" t="b">
        <v>1</v>
      </c>
      <c r="K1723" s="9" t="s">
        <v>143</v>
      </c>
      <c r="L1723" s="1">
        <v>2023</v>
      </c>
      <c r="M1723" s="1">
        <v>2</v>
      </c>
      <c r="N1723" s="1" t="s">
        <v>31</v>
      </c>
      <c r="O1723" s="1">
        <v>13</v>
      </c>
      <c r="P1723" t="str">
        <f t="shared" si="27"/>
        <v>afternoon</v>
      </c>
    </row>
    <row r="1724" spans="1:16" ht="15.75" customHeight="1" x14ac:dyDescent="0.35">
      <c r="A1724" s="1">
        <v>2723</v>
      </c>
      <c r="B1724" s="6">
        <v>45095</v>
      </c>
      <c r="C1724" s="1">
        <v>203</v>
      </c>
      <c r="D1724" s="1">
        <v>305</v>
      </c>
      <c r="E1724" s="1">
        <v>103</v>
      </c>
      <c r="F1724" s="1">
        <v>4</v>
      </c>
      <c r="G1724" s="15">
        <v>157.41</v>
      </c>
      <c r="H1724" s="15">
        <v>629.64</v>
      </c>
      <c r="I1724" s="15">
        <v>119.63159999999999</v>
      </c>
      <c r="J1724" s="1" t="b">
        <v>0</v>
      </c>
      <c r="K1724" s="9" t="s">
        <v>823</v>
      </c>
      <c r="L1724" s="1">
        <v>2023</v>
      </c>
      <c r="M1724" s="1">
        <v>6</v>
      </c>
      <c r="N1724" s="1" t="s">
        <v>20</v>
      </c>
      <c r="O1724" s="1">
        <v>20</v>
      </c>
      <c r="P1724" t="str">
        <f t="shared" si="27"/>
        <v>evening</v>
      </c>
    </row>
    <row r="1725" spans="1:16" ht="15.75" customHeight="1" x14ac:dyDescent="0.35">
      <c r="A1725" s="1">
        <v>2724</v>
      </c>
      <c r="B1725" s="6">
        <v>45224</v>
      </c>
      <c r="C1725" s="1">
        <v>205</v>
      </c>
      <c r="D1725" s="1">
        <v>303</v>
      </c>
      <c r="E1725" s="1">
        <v>101</v>
      </c>
      <c r="F1725" s="1">
        <v>9</v>
      </c>
      <c r="G1725" s="15">
        <v>587.40000000000009</v>
      </c>
      <c r="H1725" s="15">
        <v>5286.6</v>
      </c>
      <c r="I1725" s="15">
        <v>1110.1859999999999</v>
      </c>
      <c r="J1725" s="1" t="b">
        <v>0</v>
      </c>
      <c r="K1725" s="9" t="s">
        <v>1013</v>
      </c>
      <c r="L1725" s="1">
        <v>2023</v>
      </c>
      <c r="M1725" s="1">
        <v>10</v>
      </c>
      <c r="N1725" s="1" t="s">
        <v>18</v>
      </c>
      <c r="O1725" s="1">
        <v>21</v>
      </c>
      <c r="P1725" t="str">
        <f t="shared" si="27"/>
        <v>night</v>
      </c>
    </row>
    <row r="1726" spans="1:16" ht="15.75" customHeight="1" x14ac:dyDescent="0.35">
      <c r="A1726" s="1">
        <v>2725</v>
      </c>
      <c r="B1726" s="6">
        <v>44905</v>
      </c>
      <c r="C1726" s="1">
        <v>205</v>
      </c>
      <c r="D1726" s="1">
        <v>305</v>
      </c>
      <c r="E1726" s="1">
        <v>104</v>
      </c>
      <c r="F1726" s="1">
        <v>9</v>
      </c>
      <c r="G1726" s="15">
        <v>567.77600000000007</v>
      </c>
      <c r="H1726" s="15">
        <v>5109.9840000000004</v>
      </c>
      <c r="I1726" s="15">
        <v>1277.4960000000001</v>
      </c>
      <c r="J1726" s="1" t="b">
        <v>0</v>
      </c>
      <c r="K1726" s="9" t="s">
        <v>821</v>
      </c>
      <c r="L1726" s="1">
        <v>2022</v>
      </c>
      <c r="M1726" s="1">
        <v>12</v>
      </c>
      <c r="N1726" s="1" t="s">
        <v>22</v>
      </c>
      <c r="O1726" s="1">
        <v>8</v>
      </c>
      <c r="P1726" t="str">
        <f t="shared" si="27"/>
        <v>morning</v>
      </c>
    </row>
    <row r="1727" spans="1:16" ht="15.75" customHeight="1" x14ac:dyDescent="0.35">
      <c r="A1727" s="1">
        <v>2726</v>
      </c>
      <c r="B1727" s="6">
        <v>45135</v>
      </c>
      <c r="C1727" s="1">
        <v>203</v>
      </c>
      <c r="D1727" s="1">
        <v>301</v>
      </c>
      <c r="E1727" s="1">
        <v>104</v>
      </c>
      <c r="F1727" s="1">
        <v>4</v>
      </c>
      <c r="G1727" s="15">
        <v>239.86600000000001</v>
      </c>
      <c r="H1727" s="15">
        <v>959.46400000000006</v>
      </c>
      <c r="I1727" s="15">
        <v>287.83920000000001</v>
      </c>
      <c r="J1727" s="1" t="b">
        <v>1</v>
      </c>
      <c r="K1727" s="9" t="s">
        <v>697</v>
      </c>
      <c r="L1727" s="1">
        <v>2023</v>
      </c>
      <c r="M1727" s="1">
        <v>7</v>
      </c>
      <c r="N1727" s="1" t="s">
        <v>26</v>
      </c>
      <c r="O1727" s="1">
        <v>22</v>
      </c>
      <c r="P1727" t="str">
        <f t="shared" si="27"/>
        <v>night</v>
      </c>
    </row>
    <row r="1728" spans="1:16" ht="15.75" customHeight="1" x14ac:dyDescent="0.35">
      <c r="A1728" s="1">
        <v>2727</v>
      </c>
      <c r="B1728" s="6">
        <v>45417</v>
      </c>
      <c r="C1728" s="1">
        <v>201</v>
      </c>
      <c r="D1728" s="1">
        <v>301</v>
      </c>
      <c r="E1728" s="1">
        <v>104</v>
      </c>
      <c r="F1728" s="1">
        <v>10</v>
      </c>
      <c r="G1728" s="15">
        <v>109.75800000000001</v>
      </c>
      <c r="H1728" s="15">
        <v>1097.5800000000002</v>
      </c>
      <c r="I1728" s="15">
        <v>164.63700000000003</v>
      </c>
      <c r="J1728" s="1" t="b">
        <v>0</v>
      </c>
      <c r="K1728" s="9" t="s">
        <v>723</v>
      </c>
      <c r="L1728" s="1">
        <v>2024</v>
      </c>
      <c r="M1728" s="1">
        <v>5</v>
      </c>
      <c r="N1728" s="1" t="s">
        <v>20</v>
      </c>
      <c r="O1728" s="1">
        <v>15</v>
      </c>
      <c r="P1728" t="str">
        <f t="shared" si="27"/>
        <v>afternoon</v>
      </c>
    </row>
    <row r="1729" spans="1:16" ht="15.75" customHeight="1" x14ac:dyDescent="0.35">
      <c r="A1729" s="1">
        <v>2728</v>
      </c>
      <c r="B1729" s="6">
        <v>45407</v>
      </c>
      <c r="C1729" s="1">
        <v>201</v>
      </c>
      <c r="D1729" s="1">
        <v>302</v>
      </c>
      <c r="E1729" s="1">
        <v>102</v>
      </c>
      <c r="F1729" s="1">
        <v>6</v>
      </c>
      <c r="G1729" s="15">
        <v>349.05200000000002</v>
      </c>
      <c r="H1729" s="15">
        <v>2094.3119999999999</v>
      </c>
      <c r="I1729" s="15">
        <v>356.03304000000003</v>
      </c>
      <c r="J1729" s="1" t="b">
        <v>0</v>
      </c>
      <c r="K1729" s="9" t="s">
        <v>609</v>
      </c>
      <c r="L1729" s="1">
        <v>2024</v>
      </c>
      <c r="M1729" s="1">
        <v>4</v>
      </c>
      <c r="N1729" s="1" t="s">
        <v>16</v>
      </c>
      <c r="O1729" s="1">
        <v>4</v>
      </c>
      <c r="P1729" t="str">
        <f t="shared" si="27"/>
        <v>morning</v>
      </c>
    </row>
    <row r="1730" spans="1:16" ht="15.75" customHeight="1" x14ac:dyDescent="0.35">
      <c r="A1730" s="1">
        <v>2729</v>
      </c>
      <c r="B1730" s="6">
        <v>45271</v>
      </c>
      <c r="C1730" s="1">
        <v>203</v>
      </c>
      <c r="D1730" s="1">
        <v>302</v>
      </c>
      <c r="E1730" s="1">
        <v>104</v>
      </c>
      <c r="F1730" s="1">
        <v>2</v>
      </c>
      <c r="G1730" s="15">
        <v>510.07000000000005</v>
      </c>
      <c r="H1730" s="15">
        <v>1020.1400000000001</v>
      </c>
      <c r="I1730" s="15">
        <v>193.82660000000001</v>
      </c>
      <c r="J1730" s="1" t="b">
        <v>0</v>
      </c>
      <c r="K1730" s="9" t="s">
        <v>1014</v>
      </c>
      <c r="L1730" s="1">
        <v>2023</v>
      </c>
      <c r="M1730" s="1">
        <v>12</v>
      </c>
      <c r="N1730" s="1" t="s">
        <v>28</v>
      </c>
      <c r="O1730" s="1">
        <v>19</v>
      </c>
      <c r="P1730" t="str">
        <f t="shared" si="27"/>
        <v>evening</v>
      </c>
    </row>
    <row r="1731" spans="1:16" ht="15.75" customHeight="1" x14ac:dyDescent="0.35">
      <c r="A1731" s="1">
        <v>2730</v>
      </c>
      <c r="B1731" s="6">
        <v>45170</v>
      </c>
      <c r="C1731" s="1">
        <v>203</v>
      </c>
      <c r="D1731" s="1">
        <v>303</v>
      </c>
      <c r="E1731" s="1">
        <v>101</v>
      </c>
      <c r="F1731" s="1">
        <v>3</v>
      </c>
      <c r="G1731" s="15">
        <v>462.154</v>
      </c>
      <c r="H1731" s="15">
        <v>1386.462</v>
      </c>
      <c r="I1731" s="15">
        <v>291.15701999999999</v>
      </c>
      <c r="J1731" s="1" t="b">
        <v>0</v>
      </c>
      <c r="K1731" s="9" t="s">
        <v>1015</v>
      </c>
      <c r="L1731" s="1">
        <v>2023</v>
      </c>
      <c r="M1731" s="1">
        <v>9</v>
      </c>
      <c r="N1731" s="1" t="s">
        <v>26</v>
      </c>
      <c r="O1731" s="1">
        <v>1</v>
      </c>
      <c r="P1731" t="str">
        <f t="shared" si="27"/>
        <v>morning</v>
      </c>
    </row>
    <row r="1732" spans="1:16" ht="15.75" customHeight="1" x14ac:dyDescent="0.35">
      <c r="A1732" s="1">
        <v>2731</v>
      </c>
      <c r="B1732" s="6">
        <v>45494</v>
      </c>
      <c r="C1732" s="1">
        <v>202</v>
      </c>
      <c r="D1732" s="1">
        <v>301</v>
      </c>
      <c r="E1732" s="1">
        <v>103</v>
      </c>
      <c r="F1732" s="1">
        <v>2</v>
      </c>
      <c r="G1732" s="15">
        <v>570.28400000000011</v>
      </c>
      <c r="H1732" s="15">
        <v>1140.5680000000002</v>
      </c>
      <c r="I1732" s="15">
        <v>285.14200000000005</v>
      </c>
      <c r="J1732" s="1" t="b">
        <v>0</v>
      </c>
      <c r="K1732" s="9" t="s">
        <v>948</v>
      </c>
      <c r="L1732" s="1">
        <v>2024</v>
      </c>
      <c r="M1732" s="1">
        <v>7</v>
      </c>
      <c r="N1732" s="1" t="s">
        <v>20</v>
      </c>
      <c r="O1732" s="1">
        <v>1</v>
      </c>
      <c r="P1732" t="str">
        <f t="shared" si="27"/>
        <v>morning</v>
      </c>
    </row>
    <row r="1733" spans="1:16" ht="15.75" customHeight="1" x14ac:dyDescent="0.35">
      <c r="A1733" s="1">
        <v>2732</v>
      </c>
      <c r="B1733" s="6">
        <v>45132</v>
      </c>
      <c r="C1733" s="1">
        <v>202</v>
      </c>
      <c r="D1733" s="1">
        <v>302</v>
      </c>
      <c r="E1733" s="1">
        <v>101</v>
      </c>
      <c r="F1733" s="1">
        <v>8</v>
      </c>
      <c r="G1733" s="15">
        <v>591.80000000000007</v>
      </c>
      <c r="H1733" s="15">
        <v>4734.4000000000005</v>
      </c>
      <c r="I1733" s="15">
        <v>1420.3200000000002</v>
      </c>
      <c r="J1733" s="1" t="b">
        <v>0</v>
      </c>
      <c r="K1733" s="9" t="s">
        <v>798</v>
      </c>
      <c r="L1733" s="1">
        <v>2023</v>
      </c>
      <c r="M1733" s="1">
        <v>7</v>
      </c>
      <c r="N1733" s="1" t="s">
        <v>31</v>
      </c>
      <c r="O1733" s="1">
        <v>16</v>
      </c>
      <c r="P1733" t="str">
        <f t="shared" si="27"/>
        <v>afternoon</v>
      </c>
    </row>
    <row r="1734" spans="1:16" ht="15.75" customHeight="1" x14ac:dyDescent="0.35">
      <c r="A1734" s="1">
        <v>2571</v>
      </c>
      <c r="B1734" s="6">
        <v>45569</v>
      </c>
      <c r="C1734" s="1">
        <v>203</v>
      </c>
      <c r="D1734" s="1">
        <v>301</v>
      </c>
      <c r="E1734" s="1">
        <v>102</v>
      </c>
      <c r="F1734" s="1">
        <v>6</v>
      </c>
      <c r="G1734" s="15">
        <v>164.58200000000002</v>
      </c>
      <c r="H1734" s="15">
        <v>987.49200000000019</v>
      </c>
      <c r="I1734" s="15">
        <v>148.12380000000002</v>
      </c>
      <c r="J1734" s="1" t="b">
        <v>1</v>
      </c>
      <c r="K1734" s="9" t="s">
        <v>224</v>
      </c>
      <c r="L1734" s="1">
        <v>2024</v>
      </c>
      <c r="M1734" s="1">
        <v>10</v>
      </c>
      <c r="N1734" s="1" t="s">
        <v>26</v>
      </c>
      <c r="O1734" s="1">
        <v>14</v>
      </c>
      <c r="P1734" t="str">
        <f t="shared" si="27"/>
        <v>afternoon</v>
      </c>
    </row>
    <row r="1735" spans="1:16" ht="15.75" customHeight="1" x14ac:dyDescent="0.35">
      <c r="A1735" s="1">
        <v>2734</v>
      </c>
      <c r="B1735" s="6">
        <v>45516</v>
      </c>
      <c r="C1735" s="1">
        <v>201</v>
      </c>
      <c r="D1735" s="1">
        <v>303</v>
      </c>
      <c r="E1735" s="1">
        <v>105</v>
      </c>
      <c r="F1735" s="1">
        <v>8</v>
      </c>
      <c r="G1735" s="15">
        <v>213.59800000000001</v>
      </c>
      <c r="H1735" s="15">
        <v>1708.7840000000001</v>
      </c>
      <c r="I1735" s="15">
        <v>290.49328000000003</v>
      </c>
      <c r="J1735" s="1" t="b">
        <v>0</v>
      </c>
      <c r="K1735" s="9" t="s">
        <v>1016</v>
      </c>
      <c r="L1735" s="1">
        <v>2024</v>
      </c>
      <c r="M1735" s="1">
        <v>8</v>
      </c>
      <c r="N1735" s="1" t="s">
        <v>28</v>
      </c>
      <c r="O1735" s="1">
        <v>10</v>
      </c>
      <c r="P1735" t="str">
        <f t="shared" si="27"/>
        <v>morning</v>
      </c>
    </row>
    <row r="1736" spans="1:16" ht="15.75" customHeight="1" x14ac:dyDescent="0.35">
      <c r="A1736" s="1">
        <v>2735</v>
      </c>
      <c r="B1736" s="6">
        <v>45273</v>
      </c>
      <c r="C1736" s="1">
        <v>205</v>
      </c>
      <c r="D1736" s="1">
        <v>303</v>
      </c>
      <c r="E1736" s="1">
        <v>101</v>
      </c>
      <c r="F1736" s="1">
        <v>7</v>
      </c>
      <c r="G1736" s="15">
        <v>288.31000000000006</v>
      </c>
      <c r="H1736" s="15">
        <v>2018.1700000000005</v>
      </c>
      <c r="I1736" s="15">
        <v>383.45230000000009</v>
      </c>
      <c r="J1736" s="1" t="b">
        <v>0</v>
      </c>
      <c r="K1736" s="9" t="s">
        <v>1017</v>
      </c>
      <c r="L1736" s="1">
        <v>2023</v>
      </c>
      <c r="M1736" s="1">
        <v>12</v>
      </c>
      <c r="N1736" s="1" t="s">
        <v>18</v>
      </c>
      <c r="O1736" s="1">
        <v>13</v>
      </c>
      <c r="P1736" t="str">
        <f t="shared" si="27"/>
        <v>afternoon</v>
      </c>
    </row>
    <row r="1737" spans="1:16" ht="15.75" customHeight="1" x14ac:dyDescent="0.35">
      <c r="A1737" s="1">
        <v>2736</v>
      </c>
      <c r="B1737" s="6">
        <v>45203</v>
      </c>
      <c r="C1737" s="1">
        <v>205</v>
      </c>
      <c r="D1737" s="1">
        <v>301</v>
      </c>
      <c r="E1737" s="1">
        <v>104</v>
      </c>
      <c r="F1737" s="1">
        <v>3</v>
      </c>
      <c r="G1737" s="15">
        <v>607.11199999999997</v>
      </c>
      <c r="H1737" s="15">
        <v>1821.3359999999998</v>
      </c>
      <c r="I1737" s="15">
        <v>382.48055999999997</v>
      </c>
      <c r="J1737" s="1" t="b">
        <v>1</v>
      </c>
      <c r="K1737" s="9" t="s">
        <v>211</v>
      </c>
      <c r="L1737" s="1">
        <v>2023</v>
      </c>
      <c r="M1737" s="1">
        <v>10</v>
      </c>
      <c r="N1737" s="1" t="s">
        <v>18</v>
      </c>
      <c r="O1737" s="1">
        <v>1</v>
      </c>
      <c r="P1737" t="str">
        <f t="shared" si="27"/>
        <v>morning</v>
      </c>
    </row>
    <row r="1738" spans="1:16" ht="15.75" customHeight="1" x14ac:dyDescent="0.35">
      <c r="A1738" s="1">
        <v>2737</v>
      </c>
      <c r="B1738" s="6">
        <v>44959</v>
      </c>
      <c r="C1738" s="1">
        <v>205</v>
      </c>
      <c r="D1738" s="1">
        <v>305</v>
      </c>
      <c r="E1738" s="1">
        <v>103</v>
      </c>
      <c r="F1738" s="1">
        <v>2</v>
      </c>
      <c r="G1738" s="15">
        <v>501.20400000000001</v>
      </c>
      <c r="H1738" s="15">
        <v>1002.408</v>
      </c>
      <c r="I1738" s="15">
        <v>250.602</v>
      </c>
      <c r="J1738" s="1" t="b">
        <v>0</v>
      </c>
      <c r="K1738" s="9" t="s">
        <v>531</v>
      </c>
      <c r="L1738" s="1">
        <v>2023</v>
      </c>
      <c r="M1738" s="1">
        <v>2</v>
      </c>
      <c r="N1738" s="1" t="s">
        <v>16</v>
      </c>
      <c r="O1738" s="1">
        <v>14</v>
      </c>
      <c r="P1738" t="str">
        <f t="shared" si="27"/>
        <v>afternoon</v>
      </c>
    </row>
    <row r="1739" spans="1:16" ht="15.75" customHeight="1" x14ac:dyDescent="0.35">
      <c r="A1739" s="1">
        <v>2738</v>
      </c>
      <c r="B1739" s="6">
        <v>44916</v>
      </c>
      <c r="C1739" s="1">
        <v>201</v>
      </c>
      <c r="D1739" s="1">
        <v>305</v>
      </c>
      <c r="E1739" s="1">
        <v>103</v>
      </c>
      <c r="F1739" s="1">
        <v>2</v>
      </c>
      <c r="G1739" s="15">
        <v>632.32400000000007</v>
      </c>
      <c r="H1739" s="15">
        <v>1264.6480000000001</v>
      </c>
      <c r="I1739" s="15">
        <v>379.39440000000002</v>
      </c>
      <c r="J1739" s="1" t="b">
        <v>0</v>
      </c>
      <c r="K1739" s="9" t="s">
        <v>1018</v>
      </c>
      <c r="L1739" s="1">
        <v>2022</v>
      </c>
      <c r="M1739" s="1">
        <v>12</v>
      </c>
      <c r="N1739" s="1" t="s">
        <v>18</v>
      </c>
      <c r="O1739" s="1">
        <v>1</v>
      </c>
      <c r="P1739" t="str">
        <f t="shared" ref="P1739:P1802" si="28">IF(O1739 &lt; 12, "morning", IF(O1739 &lt; 18, "afternoon", IF(O1739 &lt; 21, "evening", "night")))</f>
        <v>morning</v>
      </c>
    </row>
    <row r="1740" spans="1:16" ht="15.75" customHeight="1" x14ac:dyDescent="0.35">
      <c r="A1740" s="1">
        <v>2739</v>
      </c>
      <c r="B1740" s="6">
        <v>45394</v>
      </c>
      <c r="C1740" s="1">
        <v>201</v>
      </c>
      <c r="D1740" s="1">
        <v>302</v>
      </c>
      <c r="E1740" s="1">
        <v>103</v>
      </c>
      <c r="F1740" s="1">
        <v>7</v>
      </c>
      <c r="G1740" s="15">
        <v>227.89800000000002</v>
      </c>
      <c r="H1740" s="15">
        <v>1595.2860000000001</v>
      </c>
      <c r="I1740" s="15">
        <v>239.2929</v>
      </c>
      <c r="J1740" s="1" t="b">
        <v>0</v>
      </c>
      <c r="K1740" s="9" t="s">
        <v>1019</v>
      </c>
      <c r="L1740" s="1">
        <v>2024</v>
      </c>
      <c r="M1740" s="1">
        <v>4</v>
      </c>
      <c r="N1740" s="1" t="s">
        <v>26</v>
      </c>
      <c r="O1740" s="1">
        <v>0</v>
      </c>
      <c r="P1740" t="str">
        <f t="shared" si="28"/>
        <v>morning</v>
      </c>
    </row>
    <row r="1741" spans="1:16" ht="15.75" customHeight="1" x14ac:dyDescent="0.35">
      <c r="A1741" s="1">
        <v>2740</v>
      </c>
      <c r="B1741" s="6">
        <v>45375</v>
      </c>
      <c r="C1741" s="1">
        <v>203</v>
      </c>
      <c r="D1741" s="1">
        <v>303</v>
      </c>
      <c r="E1741" s="1">
        <v>105</v>
      </c>
      <c r="F1741" s="1">
        <v>10</v>
      </c>
      <c r="G1741" s="15">
        <v>443.63000000000005</v>
      </c>
      <c r="H1741" s="15">
        <v>4436.3</v>
      </c>
      <c r="I1741" s="15">
        <v>754.17100000000005</v>
      </c>
      <c r="J1741" s="1" t="b">
        <v>0</v>
      </c>
      <c r="K1741" s="9" t="s">
        <v>106</v>
      </c>
      <c r="L1741" s="1">
        <v>2024</v>
      </c>
      <c r="M1741" s="1">
        <v>3</v>
      </c>
      <c r="N1741" s="1" t="s">
        <v>20</v>
      </c>
      <c r="O1741" s="1">
        <v>3</v>
      </c>
      <c r="P1741" t="str">
        <f t="shared" si="28"/>
        <v>morning</v>
      </c>
    </row>
    <row r="1742" spans="1:16" ht="15.75" customHeight="1" x14ac:dyDescent="0.35">
      <c r="A1742" s="1">
        <v>2741</v>
      </c>
      <c r="B1742" s="6">
        <v>44897</v>
      </c>
      <c r="C1742" s="1">
        <v>203</v>
      </c>
      <c r="D1742" s="1">
        <v>303</v>
      </c>
      <c r="E1742" s="1">
        <v>105</v>
      </c>
      <c r="F1742" s="1">
        <v>7</v>
      </c>
      <c r="G1742" s="15">
        <v>659.62599999999998</v>
      </c>
      <c r="H1742" s="15">
        <v>4617.3819999999996</v>
      </c>
      <c r="I1742" s="15">
        <v>877.30257999999992</v>
      </c>
      <c r="J1742" s="1" t="b">
        <v>0</v>
      </c>
      <c r="K1742" s="9" t="s">
        <v>247</v>
      </c>
      <c r="L1742" s="1">
        <v>2022</v>
      </c>
      <c r="M1742" s="1">
        <v>12</v>
      </c>
      <c r="N1742" s="1" t="s">
        <v>26</v>
      </c>
      <c r="O1742" s="1">
        <v>20</v>
      </c>
      <c r="P1742" t="str">
        <f t="shared" si="28"/>
        <v>evening</v>
      </c>
    </row>
    <row r="1743" spans="1:16" ht="15.75" customHeight="1" x14ac:dyDescent="0.35">
      <c r="A1743" s="1">
        <v>2742</v>
      </c>
      <c r="B1743" s="6">
        <v>45510</v>
      </c>
      <c r="C1743" s="1">
        <v>205</v>
      </c>
      <c r="D1743" s="1">
        <v>305</v>
      </c>
      <c r="E1743" s="1">
        <v>102</v>
      </c>
      <c r="F1743" s="1">
        <v>10</v>
      </c>
      <c r="G1743" s="15">
        <v>598.11400000000003</v>
      </c>
      <c r="H1743" s="15">
        <v>5981.14</v>
      </c>
      <c r="I1743" s="15">
        <v>1256.0394000000001</v>
      </c>
      <c r="J1743" s="1" t="b">
        <v>0</v>
      </c>
      <c r="K1743" s="9" t="s">
        <v>826</v>
      </c>
      <c r="L1743" s="1">
        <v>2024</v>
      </c>
      <c r="M1743" s="1">
        <v>8</v>
      </c>
      <c r="N1743" s="1" t="s">
        <v>31</v>
      </c>
      <c r="O1743" s="1">
        <v>13</v>
      </c>
      <c r="P1743" t="str">
        <f t="shared" si="28"/>
        <v>afternoon</v>
      </c>
    </row>
    <row r="1744" spans="1:16" ht="15.75" customHeight="1" x14ac:dyDescent="0.35">
      <c r="A1744" s="1">
        <v>2743</v>
      </c>
      <c r="B1744" s="6">
        <v>45331</v>
      </c>
      <c r="C1744" s="1">
        <v>205</v>
      </c>
      <c r="D1744" s="1">
        <v>302</v>
      </c>
      <c r="E1744" s="1">
        <v>101</v>
      </c>
      <c r="F1744" s="1">
        <v>4</v>
      </c>
      <c r="G1744" s="15">
        <v>107.73400000000001</v>
      </c>
      <c r="H1744" s="15">
        <v>430.93600000000004</v>
      </c>
      <c r="I1744" s="15">
        <v>107.73400000000001</v>
      </c>
      <c r="J1744" s="1" t="b">
        <v>0</v>
      </c>
      <c r="K1744" s="9" t="s">
        <v>751</v>
      </c>
      <c r="L1744" s="1">
        <v>2024</v>
      </c>
      <c r="M1744" s="1">
        <v>2</v>
      </c>
      <c r="N1744" s="1" t="s">
        <v>26</v>
      </c>
      <c r="O1744" s="1">
        <v>19</v>
      </c>
      <c r="P1744" t="str">
        <f t="shared" si="28"/>
        <v>evening</v>
      </c>
    </row>
    <row r="1745" spans="1:16" ht="15.75" customHeight="1" x14ac:dyDescent="0.35">
      <c r="A1745" s="1">
        <v>2744</v>
      </c>
      <c r="B1745" s="6">
        <v>45405</v>
      </c>
      <c r="C1745" s="1">
        <v>205</v>
      </c>
      <c r="D1745" s="1">
        <v>302</v>
      </c>
      <c r="E1745" s="1">
        <v>103</v>
      </c>
      <c r="F1745" s="1">
        <v>2</v>
      </c>
      <c r="G1745" s="15">
        <v>251.04200000000003</v>
      </c>
      <c r="H1745" s="15">
        <v>502.08400000000006</v>
      </c>
      <c r="I1745" s="15">
        <v>150.62520000000001</v>
      </c>
      <c r="J1745" s="1" t="b">
        <v>0</v>
      </c>
      <c r="K1745" s="9" t="s">
        <v>182</v>
      </c>
      <c r="L1745" s="1">
        <v>2024</v>
      </c>
      <c r="M1745" s="1">
        <v>4</v>
      </c>
      <c r="N1745" s="1" t="s">
        <v>31</v>
      </c>
      <c r="O1745" s="1">
        <v>17</v>
      </c>
      <c r="P1745" t="str">
        <f t="shared" si="28"/>
        <v>afternoon</v>
      </c>
    </row>
    <row r="1746" spans="1:16" ht="15.75" customHeight="1" x14ac:dyDescent="0.35">
      <c r="A1746" s="1">
        <v>2745</v>
      </c>
      <c r="B1746" s="6">
        <v>45204</v>
      </c>
      <c r="C1746" s="1">
        <v>201</v>
      </c>
      <c r="D1746" s="1">
        <v>301</v>
      </c>
      <c r="E1746" s="1">
        <v>103</v>
      </c>
      <c r="F1746" s="1">
        <v>6</v>
      </c>
      <c r="G1746" s="15">
        <v>603.37200000000007</v>
      </c>
      <c r="H1746" s="15">
        <v>3620.2320000000004</v>
      </c>
      <c r="I1746" s="15">
        <v>543.03480000000002</v>
      </c>
      <c r="J1746" s="1" t="b">
        <v>0</v>
      </c>
      <c r="K1746" s="9" t="s">
        <v>1006</v>
      </c>
      <c r="L1746" s="1">
        <v>2023</v>
      </c>
      <c r="M1746" s="1">
        <v>10</v>
      </c>
      <c r="N1746" s="1" t="s">
        <v>16</v>
      </c>
      <c r="O1746" s="1">
        <v>2</v>
      </c>
      <c r="P1746" t="str">
        <f t="shared" si="28"/>
        <v>morning</v>
      </c>
    </row>
    <row r="1747" spans="1:16" ht="15.75" customHeight="1" x14ac:dyDescent="0.35">
      <c r="A1747" s="1">
        <v>2746</v>
      </c>
      <c r="B1747" s="6">
        <v>45445</v>
      </c>
      <c r="C1747" s="1">
        <v>204</v>
      </c>
      <c r="D1747" s="1">
        <v>303</v>
      </c>
      <c r="E1747" s="1">
        <v>104</v>
      </c>
      <c r="F1747" s="1">
        <v>10</v>
      </c>
      <c r="G1747" s="15">
        <v>648.60400000000004</v>
      </c>
      <c r="H1747" s="15">
        <v>6486.0400000000009</v>
      </c>
      <c r="I1747" s="15">
        <v>1102.6268000000002</v>
      </c>
      <c r="J1747" s="1" t="b">
        <v>0</v>
      </c>
      <c r="K1747" s="9" t="s">
        <v>900</v>
      </c>
      <c r="L1747" s="1">
        <v>2024</v>
      </c>
      <c r="M1747" s="1">
        <v>6</v>
      </c>
      <c r="N1747" s="1" t="s">
        <v>20</v>
      </c>
      <c r="O1747" s="1">
        <v>22</v>
      </c>
      <c r="P1747" t="str">
        <f t="shared" si="28"/>
        <v>night</v>
      </c>
    </row>
    <row r="1748" spans="1:16" ht="15.75" customHeight="1" x14ac:dyDescent="0.35">
      <c r="A1748" s="1">
        <v>2233</v>
      </c>
      <c r="B1748" s="6">
        <v>45582</v>
      </c>
      <c r="C1748" s="1">
        <v>205</v>
      </c>
      <c r="D1748" s="1">
        <v>301</v>
      </c>
      <c r="E1748" s="1">
        <v>101</v>
      </c>
      <c r="F1748" s="1">
        <v>6</v>
      </c>
      <c r="G1748" s="15">
        <v>89.210000000000008</v>
      </c>
      <c r="H1748" s="15">
        <v>535.26</v>
      </c>
      <c r="I1748" s="15">
        <v>133.815</v>
      </c>
      <c r="J1748" s="1" t="b">
        <v>0</v>
      </c>
      <c r="K1748" s="9" t="s">
        <v>834</v>
      </c>
      <c r="L1748" s="1">
        <v>2024</v>
      </c>
      <c r="M1748" s="1">
        <v>10</v>
      </c>
      <c r="N1748" s="1" t="s">
        <v>16</v>
      </c>
      <c r="O1748" s="1">
        <v>16</v>
      </c>
      <c r="P1748" t="str">
        <f t="shared" si="28"/>
        <v>afternoon</v>
      </c>
    </row>
    <row r="1749" spans="1:16" ht="15.75" customHeight="1" x14ac:dyDescent="0.35">
      <c r="A1749" s="1">
        <v>2748</v>
      </c>
      <c r="B1749" s="6">
        <v>45099</v>
      </c>
      <c r="C1749" s="1">
        <v>205</v>
      </c>
      <c r="D1749" s="1">
        <v>302</v>
      </c>
      <c r="E1749" s="1">
        <v>104</v>
      </c>
      <c r="F1749" s="1">
        <v>9</v>
      </c>
      <c r="G1749" s="15">
        <v>45.672000000000004</v>
      </c>
      <c r="H1749" s="15">
        <v>411.04800000000006</v>
      </c>
      <c r="I1749" s="15">
        <v>86.320080000000004</v>
      </c>
      <c r="J1749" s="1" t="b">
        <v>0</v>
      </c>
      <c r="K1749" s="9" t="s">
        <v>266</v>
      </c>
      <c r="L1749" s="1">
        <v>2023</v>
      </c>
      <c r="M1749" s="1">
        <v>6</v>
      </c>
      <c r="N1749" s="1" t="s">
        <v>16</v>
      </c>
      <c r="O1749" s="1">
        <v>3</v>
      </c>
      <c r="P1749" t="str">
        <f t="shared" si="28"/>
        <v>morning</v>
      </c>
    </row>
    <row r="1750" spans="1:16" ht="15.75" customHeight="1" x14ac:dyDescent="0.35">
      <c r="A1750" s="1">
        <v>2749</v>
      </c>
      <c r="B1750" s="6">
        <v>45493</v>
      </c>
      <c r="C1750" s="1">
        <v>204</v>
      </c>
      <c r="D1750" s="1">
        <v>302</v>
      </c>
      <c r="E1750" s="1">
        <v>101</v>
      </c>
      <c r="F1750" s="1">
        <v>8</v>
      </c>
      <c r="G1750" s="15">
        <v>565.20200000000011</v>
      </c>
      <c r="H1750" s="15">
        <v>4521.6160000000009</v>
      </c>
      <c r="I1750" s="15">
        <v>1130.4040000000002</v>
      </c>
      <c r="J1750" s="1" t="b">
        <v>0</v>
      </c>
      <c r="K1750" s="9" t="s">
        <v>325</v>
      </c>
      <c r="L1750" s="1">
        <v>2024</v>
      </c>
      <c r="M1750" s="1">
        <v>7</v>
      </c>
      <c r="N1750" s="1" t="s">
        <v>22</v>
      </c>
      <c r="O1750" s="1">
        <v>6</v>
      </c>
      <c r="P1750" t="str">
        <f t="shared" si="28"/>
        <v>morning</v>
      </c>
    </row>
    <row r="1751" spans="1:16" ht="15.75" customHeight="1" x14ac:dyDescent="0.35">
      <c r="A1751" s="1">
        <v>2750</v>
      </c>
      <c r="B1751" s="6">
        <v>45558</v>
      </c>
      <c r="C1751" s="1">
        <v>204</v>
      </c>
      <c r="D1751" s="1">
        <v>304</v>
      </c>
      <c r="E1751" s="1">
        <v>104</v>
      </c>
      <c r="F1751" s="1">
        <v>8</v>
      </c>
      <c r="G1751" s="15">
        <v>420.46400000000006</v>
      </c>
      <c r="H1751" s="15">
        <v>3363.7120000000004</v>
      </c>
      <c r="I1751" s="15">
        <v>1009.1136000000001</v>
      </c>
      <c r="J1751" s="1" t="b">
        <v>1</v>
      </c>
      <c r="K1751" s="9" t="s">
        <v>932</v>
      </c>
      <c r="L1751" s="1">
        <v>2024</v>
      </c>
      <c r="M1751" s="1">
        <v>9</v>
      </c>
      <c r="N1751" s="1" t="s">
        <v>28</v>
      </c>
      <c r="O1751" s="1">
        <v>6</v>
      </c>
      <c r="P1751" t="str">
        <f t="shared" si="28"/>
        <v>morning</v>
      </c>
    </row>
    <row r="1752" spans="1:16" ht="15.75" customHeight="1" x14ac:dyDescent="0.35">
      <c r="A1752" s="1">
        <v>2751</v>
      </c>
      <c r="B1752" s="6">
        <v>45253</v>
      </c>
      <c r="C1752" s="1">
        <v>201</v>
      </c>
      <c r="D1752" s="1">
        <v>302</v>
      </c>
      <c r="E1752" s="1">
        <v>105</v>
      </c>
      <c r="F1752" s="1">
        <v>4</v>
      </c>
      <c r="G1752" s="15">
        <v>152.59200000000001</v>
      </c>
      <c r="H1752" s="15">
        <v>610.36800000000005</v>
      </c>
      <c r="I1752" s="15">
        <v>91.555199999999999</v>
      </c>
      <c r="J1752" s="1" t="b">
        <v>1</v>
      </c>
      <c r="K1752" s="9" t="s">
        <v>81</v>
      </c>
      <c r="L1752" s="1">
        <v>2023</v>
      </c>
      <c r="M1752" s="1">
        <v>11</v>
      </c>
      <c r="N1752" s="1" t="s">
        <v>16</v>
      </c>
      <c r="O1752" s="1">
        <v>3</v>
      </c>
      <c r="P1752" t="str">
        <f t="shared" si="28"/>
        <v>morning</v>
      </c>
    </row>
    <row r="1753" spans="1:16" ht="15.75" customHeight="1" x14ac:dyDescent="0.35">
      <c r="A1753" s="1">
        <v>2752</v>
      </c>
      <c r="B1753" s="6">
        <v>45175</v>
      </c>
      <c r="C1753" s="1">
        <v>202</v>
      </c>
      <c r="D1753" s="1">
        <v>303</v>
      </c>
      <c r="E1753" s="1">
        <v>104</v>
      </c>
      <c r="F1753" s="1">
        <v>10</v>
      </c>
      <c r="G1753" s="15">
        <v>262.57</v>
      </c>
      <c r="H1753" s="15">
        <v>2625.7</v>
      </c>
      <c r="I1753" s="15">
        <v>446.36900000000003</v>
      </c>
      <c r="J1753" s="1" t="b">
        <v>0</v>
      </c>
      <c r="K1753" s="9" t="s">
        <v>1021</v>
      </c>
      <c r="L1753" s="1">
        <v>2023</v>
      </c>
      <c r="M1753" s="1">
        <v>9</v>
      </c>
      <c r="N1753" s="1" t="s">
        <v>18</v>
      </c>
      <c r="O1753" s="1">
        <v>8</v>
      </c>
      <c r="P1753" t="str">
        <f t="shared" si="28"/>
        <v>morning</v>
      </c>
    </row>
    <row r="1754" spans="1:16" ht="15.75" customHeight="1" x14ac:dyDescent="0.35">
      <c r="A1754" s="1">
        <v>2753</v>
      </c>
      <c r="B1754" s="6">
        <v>44901</v>
      </c>
      <c r="C1754" s="1">
        <v>204</v>
      </c>
      <c r="D1754" s="1">
        <v>301</v>
      </c>
      <c r="E1754" s="1">
        <v>101</v>
      </c>
      <c r="F1754" s="1">
        <v>5</v>
      </c>
      <c r="G1754" s="15">
        <v>153.45000000000002</v>
      </c>
      <c r="H1754" s="15">
        <v>767.25000000000011</v>
      </c>
      <c r="I1754" s="15">
        <v>145.77750000000003</v>
      </c>
      <c r="J1754" s="1" t="b">
        <v>0</v>
      </c>
      <c r="K1754" s="9" t="s">
        <v>1022</v>
      </c>
      <c r="L1754" s="1">
        <v>2022</v>
      </c>
      <c r="M1754" s="1">
        <v>12</v>
      </c>
      <c r="N1754" s="1" t="s">
        <v>31</v>
      </c>
      <c r="O1754" s="1">
        <v>1</v>
      </c>
      <c r="P1754" t="str">
        <f t="shared" si="28"/>
        <v>morning</v>
      </c>
    </row>
    <row r="1755" spans="1:16" ht="15.75" customHeight="1" x14ac:dyDescent="0.35">
      <c r="A1755" s="1">
        <v>2754</v>
      </c>
      <c r="B1755" s="6">
        <v>45297</v>
      </c>
      <c r="C1755" s="1">
        <v>202</v>
      </c>
      <c r="D1755" s="1">
        <v>304</v>
      </c>
      <c r="E1755" s="1">
        <v>102</v>
      </c>
      <c r="F1755" s="1">
        <v>7</v>
      </c>
      <c r="G1755" s="15">
        <v>199.804</v>
      </c>
      <c r="H1755" s="15">
        <v>1398.6279999999999</v>
      </c>
      <c r="I1755" s="15">
        <v>293.71187999999995</v>
      </c>
      <c r="J1755" s="1" t="b">
        <v>0</v>
      </c>
      <c r="K1755" s="9" t="s">
        <v>583</v>
      </c>
      <c r="L1755" s="1">
        <v>2024</v>
      </c>
      <c r="M1755" s="1">
        <v>1</v>
      </c>
      <c r="N1755" s="1" t="s">
        <v>22</v>
      </c>
      <c r="O1755" s="1">
        <v>22</v>
      </c>
      <c r="P1755" t="str">
        <f t="shared" si="28"/>
        <v>night</v>
      </c>
    </row>
    <row r="1756" spans="1:16" ht="15.75" customHeight="1" x14ac:dyDescent="0.35">
      <c r="A1756" s="1">
        <v>2755</v>
      </c>
      <c r="B1756" s="6">
        <v>44922</v>
      </c>
      <c r="C1756" s="1">
        <v>203</v>
      </c>
      <c r="D1756" s="1">
        <v>303</v>
      </c>
      <c r="E1756" s="1">
        <v>102</v>
      </c>
      <c r="F1756" s="1">
        <v>1</v>
      </c>
      <c r="G1756" s="15">
        <v>500.32400000000001</v>
      </c>
      <c r="H1756" s="15">
        <v>500.32400000000001</v>
      </c>
      <c r="I1756" s="15">
        <v>125.081</v>
      </c>
      <c r="J1756" s="1" t="b">
        <v>0</v>
      </c>
      <c r="K1756" s="9" t="s">
        <v>568</v>
      </c>
      <c r="L1756" s="1">
        <v>2022</v>
      </c>
      <c r="M1756" s="1">
        <v>12</v>
      </c>
      <c r="N1756" s="1" t="s">
        <v>31</v>
      </c>
      <c r="O1756" s="1">
        <v>14</v>
      </c>
      <c r="P1756" t="str">
        <f t="shared" si="28"/>
        <v>afternoon</v>
      </c>
    </row>
    <row r="1757" spans="1:16" ht="15.75" customHeight="1" x14ac:dyDescent="0.35">
      <c r="A1757" s="1">
        <v>2756</v>
      </c>
      <c r="B1757" s="6">
        <v>45390</v>
      </c>
      <c r="C1757" s="1">
        <v>205</v>
      </c>
      <c r="D1757" s="1">
        <v>304</v>
      </c>
      <c r="E1757" s="1">
        <v>103</v>
      </c>
      <c r="F1757" s="1">
        <v>2</v>
      </c>
      <c r="G1757" s="15">
        <v>292.072</v>
      </c>
      <c r="H1757" s="15">
        <v>584.14400000000001</v>
      </c>
      <c r="I1757" s="15">
        <v>175.2432</v>
      </c>
      <c r="J1757" s="1" t="b">
        <v>1</v>
      </c>
      <c r="K1757" s="9" t="s">
        <v>1023</v>
      </c>
      <c r="L1757" s="1">
        <v>2024</v>
      </c>
      <c r="M1757" s="1">
        <v>4</v>
      </c>
      <c r="N1757" s="1" t="s">
        <v>28</v>
      </c>
      <c r="O1757" s="1">
        <v>12</v>
      </c>
      <c r="P1757" t="str">
        <f t="shared" si="28"/>
        <v>afternoon</v>
      </c>
    </row>
    <row r="1758" spans="1:16" ht="15.75" customHeight="1" x14ac:dyDescent="0.35">
      <c r="A1758" s="1">
        <v>2757</v>
      </c>
      <c r="B1758" s="6">
        <v>45334</v>
      </c>
      <c r="C1758" s="1">
        <v>204</v>
      </c>
      <c r="D1758" s="1">
        <v>302</v>
      </c>
      <c r="E1758" s="1">
        <v>104</v>
      </c>
      <c r="F1758" s="1">
        <v>3</v>
      </c>
      <c r="G1758" s="15">
        <v>99.154000000000011</v>
      </c>
      <c r="H1758" s="15">
        <v>297.46200000000005</v>
      </c>
      <c r="I1758" s="15">
        <v>44.619300000000003</v>
      </c>
      <c r="J1758" s="1" t="b">
        <v>1</v>
      </c>
      <c r="K1758" s="9" t="s">
        <v>1024</v>
      </c>
      <c r="L1758" s="1">
        <v>2024</v>
      </c>
      <c r="M1758" s="1">
        <v>2</v>
      </c>
      <c r="N1758" s="1" t="s">
        <v>28</v>
      </c>
      <c r="O1758" s="1">
        <v>13</v>
      </c>
      <c r="P1758" t="str">
        <f t="shared" si="28"/>
        <v>afternoon</v>
      </c>
    </row>
    <row r="1759" spans="1:16" ht="15.75" customHeight="1" x14ac:dyDescent="0.35">
      <c r="A1759" s="1">
        <v>2758</v>
      </c>
      <c r="B1759" s="6">
        <v>45192</v>
      </c>
      <c r="C1759" s="1">
        <v>201</v>
      </c>
      <c r="D1759" s="1">
        <v>301</v>
      </c>
      <c r="E1759" s="1">
        <v>103</v>
      </c>
      <c r="F1759" s="1">
        <v>2</v>
      </c>
      <c r="G1759" s="15">
        <v>284.28400000000005</v>
      </c>
      <c r="H1759" s="15">
        <v>568.5680000000001</v>
      </c>
      <c r="I1759" s="15">
        <v>96.656560000000027</v>
      </c>
      <c r="J1759" s="1" t="b">
        <v>0</v>
      </c>
      <c r="K1759" s="9" t="s">
        <v>1025</v>
      </c>
      <c r="L1759" s="1">
        <v>2023</v>
      </c>
      <c r="M1759" s="1">
        <v>9</v>
      </c>
      <c r="N1759" s="1" t="s">
        <v>22</v>
      </c>
      <c r="O1759" s="1">
        <v>13</v>
      </c>
      <c r="P1759" t="str">
        <f t="shared" si="28"/>
        <v>afternoon</v>
      </c>
    </row>
    <row r="1760" spans="1:16" ht="15.75" customHeight="1" x14ac:dyDescent="0.35">
      <c r="A1760" s="1">
        <v>2759</v>
      </c>
      <c r="B1760" s="6">
        <v>45245</v>
      </c>
      <c r="C1760" s="1">
        <v>201</v>
      </c>
      <c r="D1760" s="1">
        <v>302</v>
      </c>
      <c r="E1760" s="1">
        <v>104</v>
      </c>
      <c r="F1760" s="1">
        <v>6</v>
      </c>
      <c r="G1760" s="15">
        <v>84.238</v>
      </c>
      <c r="H1760" s="15">
        <v>505.428</v>
      </c>
      <c r="I1760" s="15">
        <v>96.031319999999994</v>
      </c>
      <c r="J1760" s="1" t="b">
        <v>0</v>
      </c>
      <c r="K1760" s="9" t="s">
        <v>1026</v>
      </c>
      <c r="L1760" s="1">
        <v>2023</v>
      </c>
      <c r="M1760" s="1">
        <v>11</v>
      </c>
      <c r="N1760" s="1" t="s">
        <v>18</v>
      </c>
      <c r="O1760" s="1">
        <v>12</v>
      </c>
      <c r="P1760" t="str">
        <f t="shared" si="28"/>
        <v>afternoon</v>
      </c>
    </row>
    <row r="1761" spans="1:16" ht="15.75" customHeight="1" x14ac:dyDescent="0.35">
      <c r="A1761" s="1">
        <v>2760</v>
      </c>
      <c r="B1761" s="6">
        <v>45549</v>
      </c>
      <c r="C1761" s="1">
        <v>203</v>
      </c>
      <c r="D1761" s="1">
        <v>301</v>
      </c>
      <c r="E1761" s="1">
        <v>103</v>
      </c>
      <c r="F1761" s="1">
        <v>10</v>
      </c>
      <c r="G1761" s="15">
        <v>356.334</v>
      </c>
      <c r="H1761" s="15">
        <v>3563.34</v>
      </c>
      <c r="I1761" s="15">
        <v>748.30140000000006</v>
      </c>
      <c r="J1761" s="1" t="b">
        <v>1</v>
      </c>
      <c r="K1761" s="9" t="s">
        <v>988</v>
      </c>
      <c r="L1761" s="1">
        <v>2024</v>
      </c>
      <c r="M1761" s="1">
        <v>9</v>
      </c>
      <c r="N1761" s="1" t="s">
        <v>22</v>
      </c>
      <c r="O1761" s="1">
        <v>22</v>
      </c>
      <c r="P1761" t="str">
        <f t="shared" si="28"/>
        <v>night</v>
      </c>
    </row>
    <row r="1762" spans="1:16" ht="15.75" customHeight="1" x14ac:dyDescent="0.35">
      <c r="A1762" s="1">
        <v>2761</v>
      </c>
      <c r="B1762" s="6">
        <v>45130</v>
      </c>
      <c r="C1762" s="1">
        <v>202</v>
      </c>
      <c r="D1762" s="1">
        <v>302</v>
      </c>
      <c r="E1762" s="1">
        <v>104</v>
      </c>
      <c r="F1762" s="1">
        <v>8</v>
      </c>
      <c r="G1762" s="15">
        <v>230.80200000000002</v>
      </c>
      <c r="H1762" s="15">
        <v>1846.4160000000002</v>
      </c>
      <c r="I1762" s="15">
        <v>461.60400000000004</v>
      </c>
      <c r="J1762" s="1" t="b">
        <v>0</v>
      </c>
      <c r="K1762" s="9" t="s">
        <v>1010</v>
      </c>
      <c r="L1762" s="1">
        <v>2023</v>
      </c>
      <c r="M1762" s="1">
        <v>7</v>
      </c>
      <c r="N1762" s="1" t="s">
        <v>20</v>
      </c>
      <c r="O1762" s="1">
        <v>19</v>
      </c>
      <c r="P1762" t="str">
        <f t="shared" si="28"/>
        <v>evening</v>
      </c>
    </row>
    <row r="1763" spans="1:16" ht="15.75" customHeight="1" x14ac:dyDescent="0.35">
      <c r="A1763" s="1">
        <v>2762</v>
      </c>
      <c r="B1763" s="6">
        <v>45163</v>
      </c>
      <c r="C1763" s="1">
        <v>204</v>
      </c>
      <c r="D1763" s="1">
        <v>301</v>
      </c>
      <c r="E1763" s="1">
        <v>103</v>
      </c>
      <c r="F1763" s="1">
        <v>1</v>
      </c>
      <c r="G1763" s="15">
        <v>538.69200000000012</v>
      </c>
      <c r="H1763" s="15">
        <v>538.69200000000012</v>
      </c>
      <c r="I1763" s="15">
        <v>161.60760000000002</v>
      </c>
      <c r="J1763" s="1" t="b">
        <v>0</v>
      </c>
      <c r="K1763" s="9" t="s">
        <v>1027</v>
      </c>
      <c r="L1763" s="1">
        <v>2023</v>
      </c>
      <c r="M1763" s="1">
        <v>8</v>
      </c>
      <c r="N1763" s="1" t="s">
        <v>26</v>
      </c>
      <c r="O1763" s="1">
        <v>11</v>
      </c>
      <c r="P1763" t="str">
        <f t="shared" si="28"/>
        <v>morning</v>
      </c>
    </row>
    <row r="1764" spans="1:16" ht="15.75" customHeight="1" x14ac:dyDescent="0.35">
      <c r="A1764" s="1">
        <v>2763</v>
      </c>
      <c r="B1764" s="6">
        <v>45473</v>
      </c>
      <c r="C1764" s="1">
        <v>201</v>
      </c>
      <c r="D1764" s="1">
        <v>302</v>
      </c>
      <c r="E1764" s="1">
        <v>105</v>
      </c>
      <c r="F1764" s="1">
        <v>8</v>
      </c>
      <c r="G1764" s="15">
        <v>73.766000000000005</v>
      </c>
      <c r="H1764" s="15">
        <v>590.12800000000004</v>
      </c>
      <c r="I1764" s="15">
        <v>88.519199999999998</v>
      </c>
      <c r="J1764" s="1" t="b">
        <v>0</v>
      </c>
      <c r="K1764" s="9" t="s">
        <v>1028</v>
      </c>
      <c r="L1764" s="1">
        <v>2024</v>
      </c>
      <c r="M1764" s="1">
        <v>6</v>
      </c>
      <c r="N1764" s="1" t="s">
        <v>20</v>
      </c>
      <c r="O1764" s="1">
        <v>17</v>
      </c>
      <c r="P1764" t="str">
        <f t="shared" si="28"/>
        <v>afternoon</v>
      </c>
    </row>
    <row r="1765" spans="1:16" ht="15.75" customHeight="1" x14ac:dyDescent="0.35">
      <c r="A1765" s="1">
        <v>2764</v>
      </c>
      <c r="B1765" s="6">
        <v>45201</v>
      </c>
      <c r="C1765" s="1">
        <v>202</v>
      </c>
      <c r="D1765" s="1">
        <v>301</v>
      </c>
      <c r="E1765" s="1">
        <v>101</v>
      </c>
      <c r="F1765" s="1">
        <v>8</v>
      </c>
      <c r="G1765" s="15">
        <v>550.11</v>
      </c>
      <c r="H1765" s="15">
        <v>4400.88</v>
      </c>
      <c r="I1765" s="15">
        <v>748.14960000000008</v>
      </c>
      <c r="J1765" s="1" t="b">
        <v>1</v>
      </c>
      <c r="K1765" s="9" t="s">
        <v>1029</v>
      </c>
      <c r="L1765" s="1">
        <v>2023</v>
      </c>
      <c r="M1765" s="1">
        <v>10</v>
      </c>
      <c r="N1765" s="1" t="s">
        <v>28</v>
      </c>
      <c r="O1765" s="1">
        <v>3</v>
      </c>
      <c r="P1765" t="str">
        <f t="shared" si="28"/>
        <v>morning</v>
      </c>
    </row>
    <row r="1766" spans="1:16" ht="15.75" customHeight="1" x14ac:dyDescent="0.35">
      <c r="A1766" s="1">
        <v>2765</v>
      </c>
      <c r="B1766" s="6">
        <v>44883</v>
      </c>
      <c r="C1766" s="1">
        <v>204</v>
      </c>
      <c r="D1766" s="1">
        <v>301</v>
      </c>
      <c r="E1766" s="1">
        <v>102</v>
      </c>
      <c r="F1766" s="1">
        <v>4</v>
      </c>
      <c r="G1766" s="15">
        <v>492.99800000000005</v>
      </c>
      <c r="H1766" s="15">
        <v>1971.9920000000002</v>
      </c>
      <c r="I1766" s="15">
        <v>374.67848000000004</v>
      </c>
      <c r="J1766" s="1" t="b">
        <v>0</v>
      </c>
      <c r="K1766" s="9" t="s">
        <v>194</v>
      </c>
      <c r="L1766" s="1">
        <v>2022</v>
      </c>
      <c r="M1766" s="1">
        <v>11</v>
      </c>
      <c r="N1766" s="1" t="s">
        <v>26</v>
      </c>
      <c r="O1766" s="1">
        <v>7</v>
      </c>
      <c r="P1766" t="str">
        <f t="shared" si="28"/>
        <v>morning</v>
      </c>
    </row>
    <row r="1767" spans="1:16" ht="15.75" customHeight="1" x14ac:dyDescent="0.35">
      <c r="A1767" s="1">
        <v>2766</v>
      </c>
      <c r="B1767" s="6">
        <v>44898</v>
      </c>
      <c r="C1767" s="1">
        <v>205</v>
      </c>
      <c r="D1767" s="1">
        <v>302</v>
      </c>
      <c r="E1767" s="1">
        <v>102</v>
      </c>
      <c r="F1767" s="1">
        <v>8</v>
      </c>
      <c r="G1767" s="15">
        <v>240.328</v>
      </c>
      <c r="H1767" s="15">
        <v>1922.624</v>
      </c>
      <c r="I1767" s="15">
        <v>403.75103999999999</v>
      </c>
      <c r="J1767" s="1" t="b">
        <v>0</v>
      </c>
      <c r="K1767" s="9" t="s">
        <v>525</v>
      </c>
      <c r="L1767" s="1">
        <v>2022</v>
      </c>
      <c r="M1767" s="1">
        <v>12</v>
      </c>
      <c r="N1767" s="1" t="s">
        <v>22</v>
      </c>
      <c r="O1767" s="1">
        <v>16</v>
      </c>
      <c r="P1767" t="str">
        <f t="shared" si="28"/>
        <v>afternoon</v>
      </c>
    </row>
    <row r="1768" spans="1:16" ht="15.75" customHeight="1" x14ac:dyDescent="0.35">
      <c r="A1768" s="1">
        <v>2767</v>
      </c>
      <c r="B1768" s="6">
        <v>45362</v>
      </c>
      <c r="C1768" s="1">
        <v>205</v>
      </c>
      <c r="D1768" s="1">
        <v>304</v>
      </c>
      <c r="E1768" s="1">
        <v>104</v>
      </c>
      <c r="F1768" s="1">
        <v>2</v>
      </c>
      <c r="G1768" s="15">
        <v>427.76800000000003</v>
      </c>
      <c r="H1768" s="15">
        <v>855.53600000000006</v>
      </c>
      <c r="I1768" s="15">
        <v>213.88400000000001</v>
      </c>
      <c r="J1768" s="1" t="b">
        <v>0</v>
      </c>
      <c r="K1768" s="9" t="s">
        <v>1030</v>
      </c>
      <c r="L1768" s="1">
        <v>2024</v>
      </c>
      <c r="M1768" s="1">
        <v>3</v>
      </c>
      <c r="N1768" s="1" t="s">
        <v>28</v>
      </c>
      <c r="O1768" s="1">
        <v>8</v>
      </c>
      <c r="P1768" t="str">
        <f t="shared" si="28"/>
        <v>morning</v>
      </c>
    </row>
    <row r="1769" spans="1:16" ht="15.75" customHeight="1" x14ac:dyDescent="0.35">
      <c r="A1769" s="1">
        <v>2768</v>
      </c>
      <c r="B1769" s="6">
        <v>45488</v>
      </c>
      <c r="C1769" s="1">
        <v>204</v>
      </c>
      <c r="D1769" s="1">
        <v>303</v>
      </c>
      <c r="E1769" s="1">
        <v>105</v>
      </c>
      <c r="F1769" s="1">
        <v>9</v>
      </c>
      <c r="G1769" s="15">
        <v>359.76600000000002</v>
      </c>
      <c r="H1769" s="15">
        <v>3237.8940000000002</v>
      </c>
      <c r="I1769" s="15">
        <v>971.3682</v>
      </c>
      <c r="J1769" s="1" t="b">
        <v>0</v>
      </c>
      <c r="K1769" s="9" t="s">
        <v>970</v>
      </c>
      <c r="L1769" s="1">
        <v>2024</v>
      </c>
      <c r="M1769" s="1">
        <v>7</v>
      </c>
      <c r="N1769" s="1" t="s">
        <v>28</v>
      </c>
      <c r="O1769" s="1">
        <v>13</v>
      </c>
      <c r="P1769" t="str">
        <f t="shared" si="28"/>
        <v>afternoon</v>
      </c>
    </row>
    <row r="1770" spans="1:16" ht="15.75" customHeight="1" x14ac:dyDescent="0.35">
      <c r="A1770" s="1">
        <v>2769</v>
      </c>
      <c r="B1770" s="6">
        <v>45140</v>
      </c>
      <c r="C1770" s="1">
        <v>204</v>
      </c>
      <c r="D1770" s="1">
        <v>304</v>
      </c>
      <c r="E1770" s="1">
        <v>104</v>
      </c>
      <c r="F1770" s="1">
        <v>4</v>
      </c>
      <c r="G1770" s="15">
        <v>393.47</v>
      </c>
      <c r="H1770" s="15">
        <v>1573.88</v>
      </c>
      <c r="I1770" s="15">
        <v>236.08199999999999</v>
      </c>
      <c r="J1770" s="1" t="b">
        <v>0</v>
      </c>
      <c r="K1770" s="9" t="s">
        <v>867</v>
      </c>
      <c r="L1770" s="1">
        <v>2023</v>
      </c>
      <c r="M1770" s="1">
        <v>8</v>
      </c>
      <c r="N1770" s="1" t="s">
        <v>18</v>
      </c>
      <c r="O1770" s="1">
        <v>12</v>
      </c>
      <c r="P1770" t="str">
        <f t="shared" si="28"/>
        <v>afternoon</v>
      </c>
    </row>
    <row r="1771" spans="1:16" ht="15.75" customHeight="1" x14ac:dyDescent="0.35">
      <c r="A1771" s="1">
        <v>2770</v>
      </c>
      <c r="B1771" s="6">
        <v>45113</v>
      </c>
      <c r="C1771" s="1">
        <v>202</v>
      </c>
      <c r="D1771" s="1">
        <v>304</v>
      </c>
      <c r="E1771" s="1">
        <v>105</v>
      </c>
      <c r="F1771" s="1">
        <v>2</v>
      </c>
      <c r="G1771" s="15">
        <v>264.13200000000001</v>
      </c>
      <c r="H1771" s="15">
        <v>528.26400000000001</v>
      </c>
      <c r="I1771" s="15">
        <v>89.804880000000011</v>
      </c>
      <c r="J1771" s="1" t="b">
        <v>0</v>
      </c>
      <c r="K1771" s="9" t="s">
        <v>1031</v>
      </c>
      <c r="L1771" s="1">
        <v>2023</v>
      </c>
      <c r="M1771" s="1">
        <v>7</v>
      </c>
      <c r="N1771" s="1" t="s">
        <v>16</v>
      </c>
      <c r="O1771" s="1">
        <v>22</v>
      </c>
      <c r="P1771" t="str">
        <f t="shared" si="28"/>
        <v>night</v>
      </c>
    </row>
    <row r="1772" spans="1:16" ht="15.75" customHeight="1" x14ac:dyDescent="0.35">
      <c r="A1772" s="1">
        <v>2771</v>
      </c>
      <c r="B1772" s="6">
        <v>45273</v>
      </c>
      <c r="C1772" s="1">
        <v>201</v>
      </c>
      <c r="D1772" s="1">
        <v>303</v>
      </c>
      <c r="E1772" s="1">
        <v>105</v>
      </c>
      <c r="F1772" s="1">
        <v>5</v>
      </c>
      <c r="G1772" s="15">
        <v>393.404</v>
      </c>
      <c r="H1772" s="15">
        <v>1967.02</v>
      </c>
      <c r="I1772" s="15">
        <v>373.73379999999997</v>
      </c>
      <c r="J1772" s="1" t="b">
        <v>0</v>
      </c>
      <c r="K1772" s="9" t="s">
        <v>54</v>
      </c>
      <c r="L1772" s="1">
        <v>2023</v>
      </c>
      <c r="M1772" s="1">
        <v>12</v>
      </c>
      <c r="N1772" s="1" t="s">
        <v>18</v>
      </c>
      <c r="O1772" s="1">
        <v>21</v>
      </c>
      <c r="P1772" t="str">
        <f t="shared" si="28"/>
        <v>night</v>
      </c>
    </row>
    <row r="1773" spans="1:16" ht="15.75" customHeight="1" x14ac:dyDescent="0.35">
      <c r="A1773" s="1">
        <v>2772</v>
      </c>
      <c r="B1773" s="6">
        <v>45339</v>
      </c>
      <c r="C1773" s="1">
        <v>201</v>
      </c>
      <c r="D1773" s="1">
        <v>305</v>
      </c>
      <c r="E1773" s="1">
        <v>104</v>
      </c>
      <c r="F1773" s="1">
        <v>4</v>
      </c>
      <c r="G1773" s="15">
        <v>323.42200000000003</v>
      </c>
      <c r="H1773" s="15">
        <v>1293.6880000000001</v>
      </c>
      <c r="I1773" s="15">
        <v>271.67448000000002</v>
      </c>
      <c r="J1773" s="1" t="b">
        <v>0</v>
      </c>
      <c r="K1773" s="9" t="s">
        <v>662</v>
      </c>
      <c r="L1773" s="1">
        <v>2024</v>
      </c>
      <c r="M1773" s="1">
        <v>2</v>
      </c>
      <c r="N1773" s="1" t="s">
        <v>22</v>
      </c>
      <c r="O1773" s="1">
        <v>10</v>
      </c>
      <c r="P1773" t="str">
        <f t="shared" si="28"/>
        <v>morning</v>
      </c>
    </row>
    <row r="1774" spans="1:16" ht="15.75" customHeight="1" x14ac:dyDescent="0.35">
      <c r="A1774" s="1">
        <v>2773</v>
      </c>
      <c r="B1774" s="6">
        <v>45525</v>
      </c>
      <c r="C1774" s="1">
        <v>201</v>
      </c>
      <c r="D1774" s="1">
        <v>301</v>
      </c>
      <c r="E1774" s="1">
        <v>102</v>
      </c>
      <c r="F1774" s="1">
        <v>2</v>
      </c>
      <c r="G1774" s="15">
        <v>566.87400000000014</v>
      </c>
      <c r="H1774" s="15">
        <v>1133.7480000000003</v>
      </c>
      <c r="I1774" s="15">
        <v>283.43700000000007</v>
      </c>
      <c r="J1774" s="1" t="b">
        <v>0</v>
      </c>
      <c r="K1774" s="9" t="s">
        <v>323</v>
      </c>
      <c r="L1774" s="1">
        <v>2024</v>
      </c>
      <c r="M1774" s="1">
        <v>8</v>
      </c>
      <c r="N1774" s="1" t="s">
        <v>18</v>
      </c>
      <c r="O1774" s="1">
        <v>1</v>
      </c>
      <c r="P1774" t="str">
        <f t="shared" si="28"/>
        <v>morning</v>
      </c>
    </row>
    <row r="1775" spans="1:16" ht="15.75" customHeight="1" x14ac:dyDescent="0.35">
      <c r="A1775" s="1">
        <v>2774</v>
      </c>
      <c r="B1775" s="6">
        <v>45259</v>
      </c>
      <c r="C1775" s="1">
        <v>203</v>
      </c>
      <c r="D1775" s="1">
        <v>305</v>
      </c>
      <c r="E1775" s="1">
        <v>104</v>
      </c>
      <c r="F1775" s="1">
        <v>5</v>
      </c>
      <c r="G1775" s="15">
        <v>304.01800000000003</v>
      </c>
      <c r="H1775" s="15">
        <v>1520.0900000000001</v>
      </c>
      <c r="I1775" s="15">
        <v>456.02700000000004</v>
      </c>
      <c r="J1775" s="1" t="b">
        <v>0</v>
      </c>
      <c r="K1775" s="9" t="s">
        <v>1032</v>
      </c>
      <c r="L1775" s="1">
        <v>2023</v>
      </c>
      <c r="M1775" s="1">
        <v>11</v>
      </c>
      <c r="N1775" s="1" t="s">
        <v>18</v>
      </c>
      <c r="O1775" s="1">
        <v>1</v>
      </c>
      <c r="P1775" t="str">
        <f t="shared" si="28"/>
        <v>morning</v>
      </c>
    </row>
    <row r="1776" spans="1:16" ht="15.75" customHeight="1" x14ac:dyDescent="0.35">
      <c r="A1776" s="1">
        <v>2775</v>
      </c>
      <c r="B1776" s="6">
        <v>44875</v>
      </c>
      <c r="C1776" s="1">
        <v>201</v>
      </c>
      <c r="D1776" s="1">
        <v>303</v>
      </c>
      <c r="E1776" s="1">
        <v>102</v>
      </c>
      <c r="F1776" s="1">
        <v>1</v>
      </c>
      <c r="G1776" s="15">
        <v>344.036</v>
      </c>
      <c r="H1776" s="15">
        <v>344.036</v>
      </c>
      <c r="I1776" s="15">
        <v>51.605399999999996</v>
      </c>
      <c r="J1776" s="1" t="b">
        <v>0</v>
      </c>
      <c r="K1776" s="9" t="s">
        <v>1033</v>
      </c>
      <c r="L1776" s="1">
        <v>2022</v>
      </c>
      <c r="M1776" s="1">
        <v>11</v>
      </c>
      <c r="N1776" s="1" t="s">
        <v>16</v>
      </c>
      <c r="O1776" s="1">
        <v>15</v>
      </c>
      <c r="P1776" t="str">
        <f t="shared" si="28"/>
        <v>afternoon</v>
      </c>
    </row>
    <row r="1777" spans="1:16" ht="15.75" customHeight="1" x14ac:dyDescent="0.35">
      <c r="A1777" s="1">
        <v>2776</v>
      </c>
      <c r="B1777" s="6">
        <v>45291</v>
      </c>
      <c r="C1777" s="1">
        <v>204</v>
      </c>
      <c r="D1777" s="1">
        <v>301</v>
      </c>
      <c r="E1777" s="1">
        <v>104</v>
      </c>
      <c r="F1777" s="1">
        <v>3</v>
      </c>
      <c r="G1777" s="15">
        <v>100.188</v>
      </c>
      <c r="H1777" s="15">
        <v>300.56400000000002</v>
      </c>
      <c r="I1777" s="15">
        <v>51.095880000000008</v>
      </c>
      <c r="J1777" s="1" t="b">
        <v>0</v>
      </c>
      <c r="K1777" s="9" t="s">
        <v>559</v>
      </c>
      <c r="L1777" s="1">
        <v>2023</v>
      </c>
      <c r="M1777" s="1">
        <v>12</v>
      </c>
      <c r="N1777" s="1" t="s">
        <v>20</v>
      </c>
      <c r="O1777" s="1">
        <v>10</v>
      </c>
      <c r="P1777" t="str">
        <f t="shared" si="28"/>
        <v>morning</v>
      </c>
    </row>
    <row r="1778" spans="1:16" ht="15.75" customHeight="1" x14ac:dyDescent="0.35">
      <c r="A1778" s="1">
        <v>2777</v>
      </c>
      <c r="B1778" s="6">
        <v>45495</v>
      </c>
      <c r="C1778" s="1">
        <v>201</v>
      </c>
      <c r="D1778" s="1">
        <v>302</v>
      </c>
      <c r="E1778" s="1">
        <v>103</v>
      </c>
      <c r="F1778" s="1">
        <v>10</v>
      </c>
      <c r="G1778" s="15">
        <v>360.62400000000002</v>
      </c>
      <c r="H1778" s="15">
        <v>3606.2400000000002</v>
      </c>
      <c r="I1778" s="15">
        <v>685.18560000000002</v>
      </c>
      <c r="J1778" s="1" t="b">
        <v>0</v>
      </c>
      <c r="K1778" s="9" t="s">
        <v>449</v>
      </c>
      <c r="L1778" s="1">
        <v>2024</v>
      </c>
      <c r="M1778" s="1">
        <v>7</v>
      </c>
      <c r="N1778" s="1" t="s">
        <v>28</v>
      </c>
      <c r="O1778" s="1">
        <v>17</v>
      </c>
      <c r="P1778" t="str">
        <f t="shared" si="28"/>
        <v>afternoon</v>
      </c>
    </row>
    <row r="1779" spans="1:16" ht="15.75" customHeight="1" x14ac:dyDescent="0.35">
      <c r="A1779" s="1">
        <v>2778</v>
      </c>
      <c r="B1779" s="6">
        <v>45397</v>
      </c>
      <c r="C1779" s="1">
        <v>201</v>
      </c>
      <c r="D1779" s="1">
        <v>301</v>
      </c>
      <c r="E1779" s="1">
        <v>101</v>
      </c>
      <c r="F1779" s="1">
        <v>1</v>
      </c>
      <c r="G1779" s="15">
        <v>197.20800000000003</v>
      </c>
      <c r="H1779" s="15">
        <v>197.20800000000003</v>
      </c>
      <c r="I1779" s="15">
        <v>41.413680000000006</v>
      </c>
      <c r="J1779" s="1" t="b">
        <v>0</v>
      </c>
      <c r="K1779" s="9" t="s">
        <v>583</v>
      </c>
      <c r="L1779" s="1">
        <v>2024</v>
      </c>
      <c r="M1779" s="1">
        <v>4</v>
      </c>
      <c r="N1779" s="1" t="s">
        <v>28</v>
      </c>
      <c r="O1779" s="1">
        <v>22</v>
      </c>
      <c r="P1779" t="str">
        <f t="shared" si="28"/>
        <v>night</v>
      </c>
    </row>
    <row r="1780" spans="1:16" ht="15.75" customHeight="1" x14ac:dyDescent="0.35">
      <c r="A1780" s="1">
        <v>2779</v>
      </c>
      <c r="B1780" s="6">
        <v>45358</v>
      </c>
      <c r="C1780" s="1">
        <v>204</v>
      </c>
      <c r="D1780" s="1">
        <v>303</v>
      </c>
      <c r="E1780" s="1">
        <v>101</v>
      </c>
      <c r="F1780" s="1">
        <v>8</v>
      </c>
      <c r="G1780" s="15">
        <v>260.10600000000005</v>
      </c>
      <c r="H1780" s="15">
        <v>2080.8480000000004</v>
      </c>
      <c r="I1780" s="15">
        <v>520.2120000000001</v>
      </c>
      <c r="J1780" s="1" t="b">
        <v>0</v>
      </c>
      <c r="K1780" s="9" t="s">
        <v>1034</v>
      </c>
      <c r="L1780" s="1">
        <v>2024</v>
      </c>
      <c r="M1780" s="1">
        <v>3</v>
      </c>
      <c r="N1780" s="1" t="s">
        <v>16</v>
      </c>
      <c r="O1780" s="1">
        <v>11</v>
      </c>
      <c r="P1780" t="str">
        <f t="shared" si="28"/>
        <v>morning</v>
      </c>
    </row>
    <row r="1781" spans="1:16" ht="15.75" customHeight="1" x14ac:dyDescent="0.35">
      <c r="A1781" s="1">
        <v>2780</v>
      </c>
      <c r="B1781" s="6">
        <v>45068</v>
      </c>
      <c r="C1781" s="1">
        <v>201</v>
      </c>
      <c r="D1781" s="1">
        <v>301</v>
      </c>
      <c r="E1781" s="1">
        <v>105</v>
      </c>
      <c r="F1781" s="1">
        <v>6</v>
      </c>
      <c r="G1781" s="15">
        <v>159.32400000000001</v>
      </c>
      <c r="H1781" s="15">
        <v>955.94400000000007</v>
      </c>
      <c r="I1781" s="15">
        <v>286.78320000000002</v>
      </c>
      <c r="J1781" s="1" t="b">
        <v>0</v>
      </c>
      <c r="K1781" s="9" t="s">
        <v>520</v>
      </c>
      <c r="L1781" s="1">
        <v>2023</v>
      </c>
      <c r="M1781" s="1">
        <v>5</v>
      </c>
      <c r="N1781" s="1" t="s">
        <v>28</v>
      </c>
      <c r="O1781" s="1">
        <v>1</v>
      </c>
      <c r="P1781" t="str">
        <f t="shared" si="28"/>
        <v>morning</v>
      </c>
    </row>
    <row r="1782" spans="1:16" ht="15.75" customHeight="1" x14ac:dyDescent="0.35">
      <c r="A1782" s="1">
        <v>2781</v>
      </c>
      <c r="B1782" s="6">
        <v>45436</v>
      </c>
      <c r="C1782" s="1">
        <v>205</v>
      </c>
      <c r="D1782" s="1">
        <v>302</v>
      </c>
      <c r="E1782" s="1">
        <v>101</v>
      </c>
      <c r="F1782" s="1">
        <v>10</v>
      </c>
      <c r="G1782" s="15">
        <v>522.47800000000007</v>
      </c>
      <c r="H1782" s="15">
        <v>5224.7800000000007</v>
      </c>
      <c r="I1782" s="15">
        <v>783.7170000000001</v>
      </c>
      <c r="J1782" s="1" t="b">
        <v>0</v>
      </c>
      <c r="K1782" s="9" t="s">
        <v>100</v>
      </c>
      <c r="L1782" s="1">
        <v>2024</v>
      </c>
      <c r="M1782" s="1">
        <v>5</v>
      </c>
      <c r="N1782" s="1" t="s">
        <v>26</v>
      </c>
      <c r="O1782" s="1">
        <v>7</v>
      </c>
      <c r="P1782" t="str">
        <f t="shared" si="28"/>
        <v>morning</v>
      </c>
    </row>
    <row r="1783" spans="1:16" ht="15.75" customHeight="1" x14ac:dyDescent="0.35">
      <c r="A1783" s="1">
        <v>2782</v>
      </c>
      <c r="B1783" s="6">
        <v>44874</v>
      </c>
      <c r="C1783" s="1">
        <v>202</v>
      </c>
      <c r="D1783" s="1">
        <v>301</v>
      </c>
      <c r="E1783" s="1">
        <v>105</v>
      </c>
      <c r="F1783" s="1">
        <v>9</v>
      </c>
      <c r="G1783" s="15">
        <v>60.478000000000002</v>
      </c>
      <c r="H1783" s="15">
        <v>544.30200000000002</v>
      </c>
      <c r="I1783" s="15">
        <v>92.531340000000014</v>
      </c>
      <c r="J1783" s="1" t="b">
        <v>1</v>
      </c>
      <c r="K1783" s="9" t="s">
        <v>1035</v>
      </c>
      <c r="L1783" s="1">
        <v>2022</v>
      </c>
      <c r="M1783" s="1">
        <v>11</v>
      </c>
      <c r="N1783" s="1" t="s">
        <v>18</v>
      </c>
      <c r="O1783" s="1">
        <v>19</v>
      </c>
      <c r="P1783" t="str">
        <f t="shared" si="28"/>
        <v>evening</v>
      </c>
    </row>
    <row r="1784" spans="1:16" ht="15.75" customHeight="1" x14ac:dyDescent="0.35">
      <c r="A1784" s="1">
        <v>2783</v>
      </c>
      <c r="B1784" s="6">
        <v>45323</v>
      </c>
      <c r="C1784" s="1">
        <v>202</v>
      </c>
      <c r="D1784" s="1">
        <v>302</v>
      </c>
      <c r="E1784" s="1">
        <v>102</v>
      </c>
      <c r="F1784" s="1">
        <v>3</v>
      </c>
      <c r="G1784" s="15">
        <v>274.93400000000003</v>
      </c>
      <c r="H1784" s="15">
        <v>824.80200000000013</v>
      </c>
      <c r="I1784" s="15">
        <v>156.71238000000002</v>
      </c>
      <c r="J1784" s="1" t="b">
        <v>0</v>
      </c>
      <c r="K1784" s="9" t="s">
        <v>1036</v>
      </c>
      <c r="L1784" s="1">
        <v>2024</v>
      </c>
      <c r="M1784" s="1">
        <v>2</v>
      </c>
      <c r="N1784" s="1" t="s">
        <v>16</v>
      </c>
      <c r="O1784" s="1">
        <v>18</v>
      </c>
      <c r="P1784" t="str">
        <f t="shared" si="28"/>
        <v>evening</v>
      </c>
    </row>
    <row r="1785" spans="1:16" ht="15.75" customHeight="1" x14ac:dyDescent="0.35">
      <c r="A1785" s="1">
        <v>2784</v>
      </c>
      <c r="B1785" s="6">
        <v>45434</v>
      </c>
      <c r="C1785" s="1">
        <v>204</v>
      </c>
      <c r="D1785" s="1">
        <v>305</v>
      </c>
      <c r="E1785" s="1">
        <v>102</v>
      </c>
      <c r="F1785" s="1">
        <v>5</v>
      </c>
      <c r="G1785" s="15">
        <v>374.50600000000003</v>
      </c>
      <c r="H1785" s="15">
        <v>1872.5300000000002</v>
      </c>
      <c r="I1785" s="15">
        <v>393.23130000000003</v>
      </c>
      <c r="J1785" s="1" t="b">
        <v>0</v>
      </c>
      <c r="K1785" s="9" t="s">
        <v>423</v>
      </c>
      <c r="L1785" s="1">
        <v>2024</v>
      </c>
      <c r="M1785" s="1">
        <v>5</v>
      </c>
      <c r="N1785" s="1" t="s">
        <v>18</v>
      </c>
      <c r="O1785" s="1">
        <v>17</v>
      </c>
      <c r="P1785" t="str">
        <f t="shared" si="28"/>
        <v>afternoon</v>
      </c>
    </row>
    <row r="1786" spans="1:16" ht="15.75" customHeight="1" x14ac:dyDescent="0.35">
      <c r="A1786" s="1">
        <v>2785</v>
      </c>
      <c r="B1786" s="6">
        <v>45474</v>
      </c>
      <c r="C1786" s="1">
        <v>203</v>
      </c>
      <c r="D1786" s="1">
        <v>302</v>
      </c>
      <c r="E1786" s="1">
        <v>104</v>
      </c>
      <c r="F1786" s="1">
        <v>2</v>
      </c>
      <c r="G1786" s="15">
        <v>304.084</v>
      </c>
      <c r="H1786" s="15">
        <v>608.16800000000001</v>
      </c>
      <c r="I1786" s="15">
        <v>152.042</v>
      </c>
      <c r="J1786" s="1" t="b">
        <v>0</v>
      </c>
      <c r="K1786" s="9" t="s">
        <v>696</v>
      </c>
      <c r="L1786" s="1">
        <v>2024</v>
      </c>
      <c r="M1786" s="1">
        <v>7</v>
      </c>
      <c r="N1786" s="1" t="s">
        <v>28</v>
      </c>
      <c r="O1786" s="1">
        <v>0</v>
      </c>
      <c r="P1786" t="str">
        <f t="shared" si="28"/>
        <v>morning</v>
      </c>
    </row>
    <row r="1787" spans="1:16" ht="15.75" customHeight="1" x14ac:dyDescent="0.35">
      <c r="A1787" s="1">
        <v>2786</v>
      </c>
      <c r="B1787" s="6">
        <v>45414</v>
      </c>
      <c r="C1787" s="1">
        <v>202</v>
      </c>
      <c r="D1787" s="1">
        <v>302</v>
      </c>
      <c r="E1787" s="1">
        <v>102</v>
      </c>
      <c r="F1787" s="1">
        <v>2</v>
      </c>
      <c r="G1787" s="15">
        <v>91.696000000000012</v>
      </c>
      <c r="H1787" s="15">
        <v>183.39200000000002</v>
      </c>
      <c r="I1787" s="15">
        <v>55.017600000000009</v>
      </c>
      <c r="J1787" s="1" t="b">
        <v>0</v>
      </c>
      <c r="K1787" s="9" t="s">
        <v>1037</v>
      </c>
      <c r="L1787" s="1">
        <v>2024</v>
      </c>
      <c r="M1787" s="1">
        <v>5</v>
      </c>
      <c r="N1787" s="1" t="s">
        <v>16</v>
      </c>
      <c r="O1787" s="1">
        <v>3</v>
      </c>
      <c r="P1787" t="str">
        <f t="shared" si="28"/>
        <v>morning</v>
      </c>
    </row>
    <row r="1788" spans="1:16" ht="15.75" customHeight="1" x14ac:dyDescent="0.35">
      <c r="A1788" s="1">
        <v>2787</v>
      </c>
      <c r="B1788" s="6">
        <v>45403</v>
      </c>
      <c r="C1788" s="1">
        <v>201</v>
      </c>
      <c r="D1788" s="1">
        <v>302</v>
      </c>
      <c r="E1788" s="1">
        <v>105</v>
      </c>
      <c r="F1788" s="1">
        <v>6</v>
      </c>
      <c r="G1788" s="15">
        <v>124.322</v>
      </c>
      <c r="H1788" s="15">
        <v>745.93200000000002</v>
      </c>
      <c r="I1788" s="15">
        <v>111.88979999999999</v>
      </c>
      <c r="J1788" s="1" t="b">
        <v>0</v>
      </c>
      <c r="K1788" s="9" t="s">
        <v>1038</v>
      </c>
      <c r="L1788" s="1">
        <v>2024</v>
      </c>
      <c r="M1788" s="1">
        <v>4</v>
      </c>
      <c r="N1788" s="1" t="s">
        <v>20</v>
      </c>
      <c r="O1788" s="1">
        <v>11</v>
      </c>
      <c r="P1788" t="str">
        <f t="shared" si="28"/>
        <v>morning</v>
      </c>
    </row>
    <row r="1789" spans="1:16" ht="15.75" customHeight="1" x14ac:dyDescent="0.35">
      <c r="A1789" s="1">
        <v>2788</v>
      </c>
      <c r="B1789" s="6">
        <v>44929</v>
      </c>
      <c r="C1789" s="1">
        <v>201</v>
      </c>
      <c r="D1789" s="1">
        <v>304</v>
      </c>
      <c r="E1789" s="1">
        <v>102</v>
      </c>
      <c r="F1789" s="1">
        <v>2</v>
      </c>
      <c r="G1789" s="15">
        <v>320.49600000000004</v>
      </c>
      <c r="H1789" s="15">
        <v>640.99200000000008</v>
      </c>
      <c r="I1789" s="15">
        <v>108.96864000000002</v>
      </c>
      <c r="J1789" s="1" t="b">
        <v>0</v>
      </c>
      <c r="K1789" s="9" t="s">
        <v>121</v>
      </c>
      <c r="L1789" s="1">
        <v>2023</v>
      </c>
      <c r="M1789" s="1">
        <v>1</v>
      </c>
      <c r="N1789" s="1" t="s">
        <v>31</v>
      </c>
      <c r="O1789" s="1">
        <v>9</v>
      </c>
      <c r="P1789" t="str">
        <f t="shared" si="28"/>
        <v>morning</v>
      </c>
    </row>
    <row r="1790" spans="1:16" ht="15.75" customHeight="1" x14ac:dyDescent="0.35">
      <c r="A1790" s="1">
        <v>2789</v>
      </c>
      <c r="B1790" s="6">
        <v>45088</v>
      </c>
      <c r="C1790" s="1">
        <v>202</v>
      </c>
      <c r="D1790" s="1">
        <v>304</v>
      </c>
      <c r="E1790" s="1">
        <v>103</v>
      </c>
      <c r="F1790" s="1">
        <v>2</v>
      </c>
      <c r="G1790" s="15">
        <v>321.08999999999997</v>
      </c>
      <c r="H1790" s="15">
        <v>642.17999999999995</v>
      </c>
      <c r="I1790" s="15">
        <v>122.01419999999999</v>
      </c>
      <c r="J1790" s="1" t="b">
        <v>0</v>
      </c>
      <c r="K1790" s="9" t="s">
        <v>218</v>
      </c>
      <c r="L1790" s="1">
        <v>2023</v>
      </c>
      <c r="M1790" s="1">
        <v>6</v>
      </c>
      <c r="N1790" s="1" t="s">
        <v>20</v>
      </c>
      <c r="O1790" s="1">
        <v>6</v>
      </c>
      <c r="P1790" t="str">
        <f t="shared" si="28"/>
        <v>morning</v>
      </c>
    </row>
    <row r="1791" spans="1:16" ht="15.75" customHeight="1" x14ac:dyDescent="0.35">
      <c r="A1791" s="1">
        <v>2790</v>
      </c>
      <c r="B1791" s="6">
        <v>45264</v>
      </c>
      <c r="C1791" s="1">
        <v>202</v>
      </c>
      <c r="D1791" s="1">
        <v>304</v>
      </c>
      <c r="E1791" s="1">
        <v>101</v>
      </c>
      <c r="F1791" s="1">
        <v>1</v>
      </c>
      <c r="G1791" s="15">
        <v>543.07000000000005</v>
      </c>
      <c r="H1791" s="15">
        <v>543.07000000000005</v>
      </c>
      <c r="I1791" s="15">
        <v>114.04470000000001</v>
      </c>
      <c r="J1791" s="1" t="b">
        <v>0</v>
      </c>
      <c r="K1791" s="9" t="s">
        <v>1039</v>
      </c>
      <c r="L1791" s="1">
        <v>2023</v>
      </c>
      <c r="M1791" s="1">
        <v>12</v>
      </c>
      <c r="N1791" s="1" t="s">
        <v>28</v>
      </c>
      <c r="O1791" s="1">
        <v>23</v>
      </c>
      <c r="P1791" t="str">
        <f t="shared" si="28"/>
        <v>night</v>
      </c>
    </row>
    <row r="1792" spans="1:16" ht="15.75" customHeight="1" x14ac:dyDescent="0.35">
      <c r="A1792" s="1">
        <v>2791</v>
      </c>
      <c r="B1792" s="6">
        <v>45487</v>
      </c>
      <c r="C1792" s="1">
        <v>203</v>
      </c>
      <c r="D1792" s="1">
        <v>301</v>
      </c>
      <c r="E1792" s="1">
        <v>105</v>
      </c>
      <c r="F1792" s="1">
        <v>3</v>
      </c>
      <c r="G1792" s="15">
        <v>605.02200000000005</v>
      </c>
      <c r="H1792" s="15">
        <v>1815.0660000000003</v>
      </c>
      <c r="I1792" s="15">
        <v>453.76650000000006</v>
      </c>
      <c r="J1792" s="1" t="b">
        <v>0</v>
      </c>
      <c r="K1792" s="9" t="s">
        <v>334</v>
      </c>
      <c r="L1792" s="1">
        <v>2024</v>
      </c>
      <c r="M1792" s="1">
        <v>7</v>
      </c>
      <c r="N1792" s="1" t="s">
        <v>20</v>
      </c>
      <c r="O1792" s="1">
        <v>20</v>
      </c>
      <c r="P1792" t="str">
        <f t="shared" si="28"/>
        <v>evening</v>
      </c>
    </row>
    <row r="1793" spans="1:16" ht="15.75" customHeight="1" x14ac:dyDescent="0.35">
      <c r="A1793" s="1">
        <v>2792</v>
      </c>
      <c r="B1793" s="6">
        <v>45237</v>
      </c>
      <c r="C1793" s="1">
        <v>201</v>
      </c>
      <c r="D1793" s="1">
        <v>303</v>
      </c>
      <c r="E1793" s="1">
        <v>103</v>
      </c>
      <c r="F1793" s="1">
        <v>10</v>
      </c>
      <c r="G1793" s="15">
        <v>490.73200000000003</v>
      </c>
      <c r="H1793" s="15">
        <v>4907.3200000000006</v>
      </c>
      <c r="I1793" s="15">
        <v>1472.1960000000001</v>
      </c>
      <c r="J1793" s="1" t="b">
        <v>0</v>
      </c>
      <c r="K1793" s="9" t="s">
        <v>744</v>
      </c>
      <c r="L1793" s="1">
        <v>2023</v>
      </c>
      <c r="M1793" s="1">
        <v>11</v>
      </c>
      <c r="N1793" s="1" t="s">
        <v>31</v>
      </c>
      <c r="O1793" s="1">
        <v>0</v>
      </c>
      <c r="P1793" t="str">
        <f t="shared" si="28"/>
        <v>morning</v>
      </c>
    </row>
    <row r="1794" spans="1:16" ht="15.75" customHeight="1" x14ac:dyDescent="0.35">
      <c r="A1794" s="1">
        <v>2793</v>
      </c>
      <c r="B1794" s="6">
        <v>44982</v>
      </c>
      <c r="C1794" s="1">
        <v>205</v>
      </c>
      <c r="D1794" s="1">
        <v>301</v>
      </c>
      <c r="E1794" s="1">
        <v>103</v>
      </c>
      <c r="F1794" s="1">
        <v>9</v>
      </c>
      <c r="G1794" s="15">
        <v>560.73599999999999</v>
      </c>
      <c r="H1794" s="15">
        <v>5046.6239999999998</v>
      </c>
      <c r="I1794" s="15">
        <v>756.9935999999999</v>
      </c>
      <c r="J1794" s="1" t="b">
        <v>0</v>
      </c>
      <c r="K1794" s="9" t="s">
        <v>1040</v>
      </c>
      <c r="L1794" s="1">
        <v>2023</v>
      </c>
      <c r="M1794" s="1">
        <v>2</v>
      </c>
      <c r="N1794" s="1" t="s">
        <v>22</v>
      </c>
      <c r="O1794" s="1">
        <v>8</v>
      </c>
      <c r="P1794" t="str">
        <f t="shared" si="28"/>
        <v>morning</v>
      </c>
    </row>
    <row r="1795" spans="1:16" ht="15.75" customHeight="1" x14ac:dyDescent="0.35">
      <c r="A1795" s="1">
        <v>2794</v>
      </c>
      <c r="B1795" s="6">
        <v>45188</v>
      </c>
      <c r="C1795" s="1">
        <v>204</v>
      </c>
      <c r="D1795" s="1">
        <v>303</v>
      </c>
      <c r="E1795" s="1">
        <v>101</v>
      </c>
      <c r="F1795" s="1">
        <v>9</v>
      </c>
      <c r="G1795" s="15">
        <v>500.63200000000006</v>
      </c>
      <c r="H1795" s="15">
        <v>4505.6880000000001</v>
      </c>
      <c r="I1795" s="15">
        <v>765.96696000000009</v>
      </c>
      <c r="J1795" s="1" t="b">
        <v>1</v>
      </c>
      <c r="K1795" s="9" t="s">
        <v>250</v>
      </c>
      <c r="L1795" s="1">
        <v>2023</v>
      </c>
      <c r="M1795" s="1">
        <v>9</v>
      </c>
      <c r="N1795" s="1" t="s">
        <v>31</v>
      </c>
      <c r="O1795" s="1">
        <v>16</v>
      </c>
      <c r="P1795" t="str">
        <f t="shared" si="28"/>
        <v>afternoon</v>
      </c>
    </row>
    <row r="1796" spans="1:16" ht="15.75" customHeight="1" x14ac:dyDescent="0.35">
      <c r="A1796" s="1">
        <v>2795</v>
      </c>
      <c r="B1796" s="6">
        <v>45446</v>
      </c>
      <c r="C1796" s="1">
        <v>202</v>
      </c>
      <c r="D1796" s="1">
        <v>305</v>
      </c>
      <c r="E1796" s="1">
        <v>102</v>
      </c>
      <c r="F1796" s="1">
        <v>7</v>
      </c>
      <c r="G1796" s="15">
        <v>57.464000000000006</v>
      </c>
      <c r="H1796" s="15">
        <v>402.24800000000005</v>
      </c>
      <c r="I1796" s="15">
        <v>76.427120000000016</v>
      </c>
      <c r="J1796" s="1" t="b">
        <v>1</v>
      </c>
      <c r="K1796" s="9" t="s">
        <v>210</v>
      </c>
      <c r="L1796" s="1">
        <v>2024</v>
      </c>
      <c r="M1796" s="1">
        <v>6</v>
      </c>
      <c r="N1796" s="1" t="s">
        <v>28</v>
      </c>
      <c r="O1796" s="1">
        <v>18</v>
      </c>
      <c r="P1796" t="str">
        <f t="shared" si="28"/>
        <v>evening</v>
      </c>
    </row>
    <row r="1797" spans="1:16" ht="15.75" customHeight="1" x14ac:dyDescent="0.35">
      <c r="A1797" s="1">
        <v>2796</v>
      </c>
      <c r="B1797" s="6">
        <v>45084</v>
      </c>
      <c r="C1797" s="1">
        <v>203</v>
      </c>
      <c r="D1797" s="1">
        <v>305</v>
      </c>
      <c r="E1797" s="1">
        <v>103</v>
      </c>
      <c r="F1797" s="1">
        <v>6</v>
      </c>
      <c r="G1797" s="15">
        <v>363.90200000000004</v>
      </c>
      <c r="H1797" s="15">
        <v>2183.4120000000003</v>
      </c>
      <c r="I1797" s="15">
        <v>458.51652000000001</v>
      </c>
      <c r="J1797" s="1" t="b">
        <v>0</v>
      </c>
      <c r="K1797" s="9" t="s">
        <v>352</v>
      </c>
      <c r="L1797" s="1">
        <v>2023</v>
      </c>
      <c r="M1797" s="1">
        <v>6</v>
      </c>
      <c r="N1797" s="1" t="s">
        <v>18</v>
      </c>
      <c r="O1797" s="1">
        <v>3</v>
      </c>
      <c r="P1797" t="str">
        <f t="shared" si="28"/>
        <v>morning</v>
      </c>
    </row>
    <row r="1798" spans="1:16" ht="15.75" customHeight="1" x14ac:dyDescent="0.35">
      <c r="A1798" s="1">
        <v>2797</v>
      </c>
      <c r="B1798" s="6">
        <v>44944</v>
      </c>
      <c r="C1798" s="1">
        <v>204</v>
      </c>
      <c r="D1798" s="1">
        <v>302</v>
      </c>
      <c r="E1798" s="1">
        <v>103</v>
      </c>
      <c r="F1798" s="1">
        <v>9</v>
      </c>
      <c r="G1798" s="15">
        <v>204.38000000000002</v>
      </c>
      <c r="H1798" s="15">
        <v>1839.4200000000003</v>
      </c>
      <c r="I1798" s="15">
        <v>459.85500000000008</v>
      </c>
      <c r="J1798" s="1" t="b">
        <v>0</v>
      </c>
      <c r="K1798" s="9" t="s">
        <v>664</v>
      </c>
      <c r="L1798" s="1">
        <v>2023</v>
      </c>
      <c r="M1798" s="1">
        <v>1</v>
      </c>
      <c r="N1798" s="1" t="s">
        <v>18</v>
      </c>
      <c r="O1798" s="1">
        <v>18</v>
      </c>
      <c r="P1798" t="str">
        <f t="shared" si="28"/>
        <v>evening</v>
      </c>
    </row>
    <row r="1799" spans="1:16" ht="15.75" customHeight="1" x14ac:dyDescent="0.35">
      <c r="A1799" s="1">
        <v>2798</v>
      </c>
      <c r="B1799" s="6">
        <v>45296</v>
      </c>
      <c r="C1799" s="1">
        <v>205</v>
      </c>
      <c r="D1799" s="1">
        <v>305</v>
      </c>
      <c r="E1799" s="1">
        <v>102</v>
      </c>
      <c r="F1799" s="1">
        <v>4</v>
      </c>
      <c r="G1799" s="15">
        <v>355.23400000000004</v>
      </c>
      <c r="H1799" s="15">
        <v>1420.9360000000001</v>
      </c>
      <c r="I1799" s="15">
        <v>426.28080000000006</v>
      </c>
      <c r="J1799" s="1" t="b">
        <v>0</v>
      </c>
      <c r="K1799" s="9" t="s">
        <v>1041</v>
      </c>
      <c r="L1799" s="1">
        <v>2024</v>
      </c>
      <c r="M1799" s="1">
        <v>1</v>
      </c>
      <c r="N1799" s="1" t="s">
        <v>26</v>
      </c>
      <c r="O1799" s="1">
        <v>23</v>
      </c>
      <c r="P1799" t="str">
        <f t="shared" si="28"/>
        <v>night</v>
      </c>
    </row>
    <row r="1800" spans="1:16" ht="15.75" customHeight="1" x14ac:dyDescent="0.35">
      <c r="A1800" s="1">
        <v>2799</v>
      </c>
      <c r="B1800" s="6">
        <v>44860</v>
      </c>
      <c r="C1800" s="1">
        <v>203</v>
      </c>
      <c r="D1800" s="1">
        <v>303</v>
      </c>
      <c r="E1800" s="1">
        <v>104</v>
      </c>
      <c r="F1800" s="1">
        <v>3</v>
      </c>
      <c r="G1800" s="15">
        <v>470.31600000000003</v>
      </c>
      <c r="H1800" s="15">
        <v>1410.9480000000001</v>
      </c>
      <c r="I1800" s="15">
        <v>211.6422</v>
      </c>
      <c r="J1800" s="1" t="b">
        <v>0</v>
      </c>
      <c r="K1800" s="9" t="s">
        <v>1042</v>
      </c>
      <c r="L1800" s="1">
        <v>2022</v>
      </c>
      <c r="M1800" s="1">
        <v>10</v>
      </c>
      <c r="N1800" s="1" t="s">
        <v>18</v>
      </c>
      <c r="O1800" s="1">
        <v>5</v>
      </c>
      <c r="P1800" t="str">
        <f t="shared" si="28"/>
        <v>morning</v>
      </c>
    </row>
    <row r="1801" spans="1:16" ht="15.75" customHeight="1" x14ac:dyDescent="0.35">
      <c r="A1801" s="1">
        <v>2800</v>
      </c>
      <c r="B1801" s="6">
        <v>45241</v>
      </c>
      <c r="C1801" s="1">
        <v>202</v>
      </c>
      <c r="D1801" s="1">
        <v>302</v>
      </c>
      <c r="E1801" s="1">
        <v>102</v>
      </c>
      <c r="F1801" s="1">
        <v>1</v>
      </c>
      <c r="G1801" s="15">
        <v>144.05600000000001</v>
      </c>
      <c r="H1801" s="15">
        <v>144.05600000000001</v>
      </c>
      <c r="I1801" s="15">
        <v>24.489520000000002</v>
      </c>
      <c r="J1801" s="1" t="b">
        <v>0</v>
      </c>
      <c r="K1801" s="9" t="s">
        <v>882</v>
      </c>
      <c r="L1801" s="1">
        <v>2023</v>
      </c>
      <c r="M1801" s="1">
        <v>11</v>
      </c>
      <c r="N1801" s="1" t="s">
        <v>22</v>
      </c>
      <c r="O1801" s="1">
        <v>21</v>
      </c>
      <c r="P1801" t="str">
        <f t="shared" si="28"/>
        <v>night</v>
      </c>
    </row>
    <row r="1802" spans="1:16" ht="15.75" customHeight="1" x14ac:dyDescent="0.35">
      <c r="A1802" s="1">
        <v>2801</v>
      </c>
      <c r="B1802" s="6">
        <v>45245</v>
      </c>
      <c r="C1802" s="1">
        <v>201</v>
      </c>
      <c r="D1802" s="1">
        <v>305</v>
      </c>
      <c r="E1802" s="1">
        <v>103</v>
      </c>
      <c r="F1802" s="1">
        <v>8</v>
      </c>
      <c r="G1802" s="15">
        <v>380.49</v>
      </c>
      <c r="H1802" s="15">
        <v>3043.92</v>
      </c>
      <c r="I1802" s="15">
        <v>578.34479999999996</v>
      </c>
      <c r="J1802" s="1" t="b">
        <v>0</v>
      </c>
      <c r="K1802" s="9" t="s">
        <v>1043</v>
      </c>
      <c r="L1802" s="1">
        <v>2023</v>
      </c>
      <c r="M1802" s="1">
        <v>11</v>
      </c>
      <c r="N1802" s="1" t="s">
        <v>18</v>
      </c>
      <c r="O1802" s="1">
        <v>19</v>
      </c>
      <c r="P1802" t="str">
        <f t="shared" si="28"/>
        <v>evening</v>
      </c>
    </row>
    <row r="1803" spans="1:16" ht="15.75" customHeight="1" x14ac:dyDescent="0.35">
      <c r="A1803" s="1">
        <v>2802</v>
      </c>
      <c r="B1803" s="6">
        <v>45525</v>
      </c>
      <c r="C1803" s="1">
        <v>204</v>
      </c>
      <c r="D1803" s="1">
        <v>304</v>
      </c>
      <c r="E1803" s="1">
        <v>104</v>
      </c>
      <c r="F1803" s="1">
        <v>10</v>
      </c>
      <c r="G1803" s="15">
        <v>282.084</v>
      </c>
      <c r="H1803" s="15">
        <v>2820.84</v>
      </c>
      <c r="I1803" s="15">
        <v>592.37639999999999</v>
      </c>
      <c r="J1803" s="1" t="b">
        <v>0</v>
      </c>
      <c r="K1803" s="9" t="s">
        <v>824</v>
      </c>
      <c r="L1803" s="1">
        <v>2024</v>
      </c>
      <c r="M1803" s="1">
        <v>8</v>
      </c>
      <c r="N1803" s="1" t="s">
        <v>18</v>
      </c>
      <c r="O1803" s="1">
        <v>22</v>
      </c>
      <c r="P1803" t="str">
        <f t="shared" ref="P1803:P1866" si="29">IF(O1803 &lt; 12, "morning", IF(O1803 &lt; 18, "afternoon", IF(O1803 &lt; 21, "evening", "night")))</f>
        <v>night</v>
      </c>
    </row>
    <row r="1804" spans="1:16" ht="15.75" customHeight="1" x14ac:dyDescent="0.35">
      <c r="A1804" s="1">
        <v>2803</v>
      </c>
      <c r="B1804" s="6">
        <v>45394</v>
      </c>
      <c r="C1804" s="1">
        <v>202</v>
      </c>
      <c r="D1804" s="1">
        <v>304</v>
      </c>
      <c r="E1804" s="1">
        <v>103</v>
      </c>
      <c r="F1804" s="1">
        <v>6</v>
      </c>
      <c r="G1804" s="15">
        <v>447.19400000000007</v>
      </c>
      <c r="H1804" s="15">
        <v>2683.1640000000007</v>
      </c>
      <c r="I1804" s="15">
        <v>670.79100000000017</v>
      </c>
      <c r="J1804" s="1" t="b">
        <v>0</v>
      </c>
      <c r="K1804" s="9" t="s">
        <v>1044</v>
      </c>
      <c r="L1804" s="1">
        <v>2024</v>
      </c>
      <c r="M1804" s="1">
        <v>4</v>
      </c>
      <c r="N1804" s="1" t="s">
        <v>26</v>
      </c>
      <c r="O1804" s="1">
        <v>16</v>
      </c>
      <c r="P1804" t="str">
        <f t="shared" si="29"/>
        <v>afternoon</v>
      </c>
    </row>
    <row r="1805" spans="1:16" ht="15.75" customHeight="1" x14ac:dyDescent="0.35">
      <c r="A1805" s="1">
        <v>2804</v>
      </c>
      <c r="B1805" s="6">
        <v>45126</v>
      </c>
      <c r="C1805" s="1">
        <v>205</v>
      </c>
      <c r="D1805" s="1">
        <v>301</v>
      </c>
      <c r="E1805" s="1">
        <v>102</v>
      </c>
      <c r="F1805" s="1">
        <v>7</v>
      </c>
      <c r="G1805" s="15">
        <v>509.54200000000009</v>
      </c>
      <c r="H1805" s="15">
        <v>3566.7940000000008</v>
      </c>
      <c r="I1805" s="15">
        <v>1070.0382000000002</v>
      </c>
      <c r="J1805" s="1" t="b">
        <v>1</v>
      </c>
      <c r="K1805" s="9" t="s">
        <v>578</v>
      </c>
      <c r="L1805" s="1">
        <v>2023</v>
      </c>
      <c r="M1805" s="1">
        <v>7</v>
      </c>
      <c r="N1805" s="1" t="s">
        <v>18</v>
      </c>
      <c r="O1805" s="1">
        <v>17</v>
      </c>
      <c r="P1805" t="str">
        <f t="shared" si="29"/>
        <v>afternoon</v>
      </c>
    </row>
    <row r="1806" spans="1:16" ht="15.75" customHeight="1" x14ac:dyDescent="0.35">
      <c r="A1806" s="1">
        <v>2805</v>
      </c>
      <c r="B1806" s="6">
        <v>45194</v>
      </c>
      <c r="C1806" s="1">
        <v>202</v>
      </c>
      <c r="D1806" s="1">
        <v>305</v>
      </c>
      <c r="E1806" s="1">
        <v>105</v>
      </c>
      <c r="F1806" s="1">
        <v>9</v>
      </c>
      <c r="G1806" s="15">
        <v>191.18000000000004</v>
      </c>
      <c r="H1806" s="15">
        <v>1720.6200000000003</v>
      </c>
      <c r="I1806" s="15">
        <v>258.09300000000002</v>
      </c>
      <c r="J1806" s="1" t="b">
        <v>0</v>
      </c>
      <c r="K1806" s="9" t="s">
        <v>667</v>
      </c>
      <c r="L1806" s="1">
        <v>2023</v>
      </c>
      <c r="M1806" s="1">
        <v>9</v>
      </c>
      <c r="N1806" s="1" t="s">
        <v>28</v>
      </c>
      <c r="O1806" s="1">
        <v>23</v>
      </c>
      <c r="P1806" t="str">
        <f t="shared" si="29"/>
        <v>night</v>
      </c>
    </row>
    <row r="1807" spans="1:16" ht="15.75" customHeight="1" x14ac:dyDescent="0.35">
      <c r="A1807" s="1">
        <v>2806</v>
      </c>
      <c r="B1807" s="6">
        <v>44930</v>
      </c>
      <c r="C1807" s="1">
        <v>203</v>
      </c>
      <c r="D1807" s="1">
        <v>301</v>
      </c>
      <c r="E1807" s="1">
        <v>104</v>
      </c>
      <c r="F1807" s="1">
        <v>6</v>
      </c>
      <c r="G1807" s="15">
        <v>359.74400000000003</v>
      </c>
      <c r="H1807" s="15">
        <v>2158.4639999999999</v>
      </c>
      <c r="I1807" s="15">
        <v>366.93888000000004</v>
      </c>
      <c r="J1807" s="1" t="b">
        <v>0</v>
      </c>
      <c r="K1807" s="9" t="s">
        <v>268</v>
      </c>
      <c r="L1807" s="1">
        <v>2023</v>
      </c>
      <c r="M1807" s="1">
        <v>1</v>
      </c>
      <c r="N1807" s="1" t="s">
        <v>18</v>
      </c>
      <c r="O1807" s="1">
        <v>7</v>
      </c>
      <c r="P1807" t="str">
        <f t="shared" si="29"/>
        <v>morning</v>
      </c>
    </row>
    <row r="1808" spans="1:16" ht="15.75" customHeight="1" x14ac:dyDescent="0.35">
      <c r="A1808" s="1">
        <v>2807</v>
      </c>
      <c r="B1808" s="6">
        <v>45232</v>
      </c>
      <c r="C1808" s="1">
        <v>203</v>
      </c>
      <c r="D1808" s="1">
        <v>304</v>
      </c>
      <c r="E1808" s="1">
        <v>103</v>
      </c>
      <c r="F1808" s="1">
        <v>7</v>
      </c>
      <c r="G1808" s="15">
        <v>533.01600000000008</v>
      </c>
      <c r="H1808" s="15">
        <v>3731.1120000000005</v>
      </c>
      <c r="I1808" s="15">
        <v>708.91128000000015</v>
      </c>
      <c r="J1808" s="1" t="b">
        <v>1</v>
      </c>
      <c r="K1808" s="9" t="s">
        <v>1045</v>
      </c>
      <c r="L1808" s="1">
        <v>2023</v>
      </c>
      <c r="M1808" s="1">
        <v>11</v>
      </c>
      <c r="N1808" s="1" t="s">
        <v>16</v>
      </c>
      <c r="O1808" s="1">
        <v>21</v>
      </c>
      <c r="P1808" t="str">
        <f t="shared" si="29"/>
        <v>night</v>
      </c>
    </row>
    <row r="1809" spans="1:16" ht="15.75" customHeight="1" x14ac:dyDescent="0.35">
      <c r="A1809" s="1">
        <v>2808</v>
      </c>
      <c r="B1809" s="6">
        <v>45315</v>
      </c>
      <c r="C1809" s="1">
        <v>204</v>
      </c>
      <c r="D1809" s="1">
        <v>304</v>
      </c>
      <c r="E1809" s="1">
        <v>104</v>
      </c>
      <c r="F1809" s="1">
        <v>4</v>
      </c>
      <c r="G1809" s="15">
        <v>563.37599999999998</v>
      </c>
      <c r="H1809" s="15">
        <v>2253.5039999999999</v>
      </c>
      <c r="I1809" s="15">
        <v>473.23583999999994</v>
      </c>
      <c r="J1809" s="1" t="b">
        <v>0</v>
      </c>
      <c r="K1809" s="9" t="s">
        <v>1046</v>
      </c>
      <c r="L1809" s="1">
        <v>2024</v>
      </c>
      <c r="M1809" s="1">
        <v>1</v>
      </c>
      <c r="N1809" s="1" t="s">
        <v>18</v>
      </c>
      <c r="O1809" s="1">
        <v>23</v>
      </c>
      <c r="P1809" t="str">
        <f t="shared" si="29"/>
        <v>night</v>
      </c>
    </row>
    <row r="1810" spans="1:16" ht="15.75" customHeight="1" x14ac:dyDescent="0.35">
      <c r="A1810" s="1">
        <v>2809</v>
      </c>
      <c r="B1810" s="6">
        <v>45508</v>
      </c>
      <c r="C1810" s="1">
        <v>204</v>
      </c>
      <c r="D1810" s="1">
        <v>302</v>
      </c>
      <c r="E1810" s="1">
        <v>102</v>
      </c>
      <c r="F1810" s="1">
        <v>3</v>
      </c>
      <c r="G1810" s="15">
        <v>554.202</v>
      </c>
      <c r="H1810" s="15">
        <v>1662.606</v>
      </c>
      <c r="I1810" s="15">
        <v>415.6515</v>
      </c>
      <c r="J1810" s="1" t="b">
        <v>0</v>
      </c>
      <c r="K1810" s="9" t="s">
        <v>411</v>
      </c>
      <c r="L1810" s="1">
        <v>2024</v>
      </c>
      <c r="M1810" s="1">
        <v>8</v>
      </c>
      <c r="N1810" s="1" t="s">
        <v>20</v>
      </c>
      <c r="O1810" s="1">
        <v>1</v>
      </c>
      <c r="P1810" t="str">
        <f t="shared" si="29"/>
        <v>morning</v>
      </c>
    </row>
    <row r="1811" spans="1:16" ht="15.75" customHeight="1" x14ac:dyDescent="0.35">
      <c r="A1811" s="1">
        <v>2810</v>
      </c>
      <c r="B1811" s="6">
        <v>45494</v>
      </c>
      <c r="C1811" s="1">
        <v>202</v>
      </c>
      <c r="D1811" s="1">
        <v>301</v>
      </c>
      <c r="E1811" s="1">
        <v>102</v>
      </c>
      <c r="F1811" s="1">
        <v>3</v>
      </c>
      <c r="G1811" s="15">
        <v>120.626</v>
      </c>
      <c r="H1811" s="15">
        <v>361.87800000000004</v>
      </c>
      <c r="I1811" s="15">
        <v>108.56340000000002</v>
      </c>
      <c r="J1811" s="1" t="b">
        <v>0</v>
      </c>
      <c r="K1811" s="9" t="s">
        <v>338</v>
      </c>
      <c r="L1811" s="1">
        <v>2024</v>
      </c>
      <c r="M1811" s="1">
        <v>7</v>
      </c>
      <c r="N1811" s="1" t="s">
        <v>20</v>
      </c>
      <c r="O1811" s="1">
        <v>22</v>
      </c>
      <c r="P1811" t="str">
        <f t="shared" si="29"/>
        <v>night</v>
      </c>
    </row>
    <row r="1812" spans="1:16" ht="15.75" customHeight="1" x14ac:dyDescent="0.35">
      <c r="A1812" s="1">
        <v>2811</v>
      </c>
      <c r="B1812" s="6">
        <v>45467</v>
      </c>
      <c r="C1812" s="1">
        <v>203</v>
      </c>
      <c r="D1812" s="1">
        <v>301</v>
      </c>
      <c r="E1812" s="1">
        <v>103</v>
      </c>
      <c r="F1812" s="1">
        <v>8</v>
      </c>
      <c r="G1812" s="15">
        <v>286.17600000000004</v>
      </c>
      <c r="H1812" s="15">
        <v>2289.4080000000004</v>
      </c>
      <c r="I1812" s="15">
        <v>343.41120000000006</v>
      </c>
      <c r="J1812" s="1" t="b">
        <v>1</v>
      </c>
      <c r="K1812" s="9" t="s">
        <v>143</v>
      </c>
      <c r="L1812" s="1">
        <v>2024</v>
      </c>
      <c r="M1812" s="1">
        <v>6</v>
      </c>
      <c r="N1812" s="1" t="s">
        <v>28</v>
      </c>
      <c r="O1812" s="1">
        <v>13</v>
      </c>
      <c r="P1812" t="str">
        <f t="shared" si="29"/>
        <v>afternoon</v>
      </c>
    </row>
    <row r="1813" spans="1:16" ht="15.75" customHeight="1" x14ac:dyDescent="0.35">
      <c r="A1813" s="1">
        <v>2812</v>
      </c>
      <c r="B1813" s="6">
        <v>45040</v>
      </c>
      <c r="C1813" s="1">
        <v>204</v>
      </c>
      <c r="D1813" s="1">
        <v>303</v>
      </c>
      <c r="E1813" s="1">
        <v>104</v>
      </c>
      <c r="F1813" s="1">
        <v>9</v>
      </c>
      <c r="G1813" s="15">
        <v>80.212000000000003</v>
      </c>
      <c r="H1813" s="15">
        <v>721.90800000000002</v>
      </c>
      <c r="I1813" s="15">
        <v>122.72436000000002</v>
      </c>
      <c r="J1813" s="1" t="b">
        <v>0</v>
      </c>
      <c r="K1813" s="9" t="s">
        <v>1047</v>
      </c>
      <c r="L1813" s="1">
        <v>2023</v>
      </c>
      <c r="M1813" s="1">
        <v>4</v>
      </c>
      <c r="N1813" s="1" t="s">
        <v>28</v>
      </c>
      <c r="O1813" s="1">
        <v>10</v>
      </c>
      <c r="P1813" t="str">
        <f t="shared" si="29"/>
        <v>morning</v>
      </c>
    </row>
    <row r="1814" spans="1:16" ht="15.75" customHeight="1" x14ac:dyDescent="0.35">
      <c r="A1814" s="1">
        <v>2813</v>
      </c>
      <c r="B1814" s="6">
        <v>45217</v>
      </c>
      <c r="C1814" s="1">
        <v>201</v>
      </c>
      <c r="D1814" s="1">
        <v>302</v>
      </c>
      <c r="E1814" s="1">
        <v>102</v>
      </c>
      <c r="F1814" s="1">
        <v>4</v>
      </c>
      <c r="G1814" s="15">
        <v>631.84</v>
      </c>
      <c r="H1814" s="15">
        <v>2527.36</v>
      </c>
      <c r="I1814" s="15">
        <v>480.19840000000005</v>
      </c>
      <c r="J1814" s="1" t="b">
        <v>0</v>
      </c>
      <c r="K1814" s="9" t="s">
        <v>108</v>
      </c>
      <c r="L1814" s="1">
        <v>2023</v>
      </c>
      <c r="M1814" s="1">
        <v>10</v>
      </c>
      <c r="N1814" s="1" t="s">
        <v>18</v>
      </c>
      <c r="O1814" s="1">
        <v>5</v>
      </c>
      <c r="P1814" t="str">
        <f t="shared" si="29"/>
        <v>morning</v>
      </c>
    </row>
    <row r="1815" spans="1:16" ht="15.75" customHeight="1" x14ac:dyDescent="0.35">
      <c r="A1815" s="1">
        <v>2814</v>
      </c>
      <c r="B1815" s="6">
        <v>45257</v>
      </c>
      <c r="C1815" s="1">
        <v>204</v>
      </c>
      <c r="D1815" s="1">
        <v>303</v>
      </c>
      <c r="E1815" s="1">
        <v>101</v>
      </c>
      <c r="F1815" s="1">
        <v>3</v>
      </c>
      <c r="G1815" s="15">
        <v>617.05600000000004</v>
      </c>
      <c r="H1815" s="15">
        <v>1851.1680000000001</v>
      </c>
      <c r="I1815" s="15">
        <v>388.74528000000004</v>
      </c>
      <c r="J1815" s="1" t="b">
        <v>0</v>
      </c>
      <c r="K1815" s="9" t="s">
        <v>1048</v>
      </c>
      <c r="L1815" s="1">
        <v>2023</v>
      </c>
      <c r="M1815" s="1">
        <v>11</v>
      </c>
      <c r="N1815" s="1" t="s">
        <v>28</v>
      </c>
      <c r="O1815" s="1">
        <v>9</v>
      </c>
      <c r="P1815" t="str">
        <f t="shared" si="29"/>
        <v>morning</v>
      </c>
    </row>
    <row r="1816" spans="1:16" ht="15.75" customHeight="1" x14ac:dyDescent="0.35">
      <c r="A1816" s="1">
        <v>2815</v>
      </c>
      <c r="B1816" s="6">
        <v>45191</v>
      </c>
      <c r="C1816" s="1">
        <v>204</v>
      </c>
      <c r="D1816" s="1">
        <v>305</v>
      </c>
      <c r="E1816" s="1">
        <v>105</v>
      </c>
      <c r="F1816" s="1">
        <v>5</v>
      </c>
      <c r="G1816" s="15">
        <v>479.29200000000009</v>
      </c>
      <c r="H1816" s="15">
        <v>2396.4600000000005</v>
      </c>
      <c r="I1816" s="15">
        <v>599.11500000000012</v>
      </c>
      <c r="J1816" s="1" t="b">
        <v>0</v>
      </c>
      <c r="K1816" s="9" t="s">
        <v>204</v>
      </c>
      <c r="L1816" s="1">
        <v>2023</v>
      </c>
      <c r="M1816" s="1">
        <v>9</v>
      </c>
      <c r="N1816" s="1" t="s">
        <v>26</v>
      </c>
      <c r="O1816" s="1">
        <v>21</v>
      </c>
      <c r="P1816" t="str">
        <f t="shared" si="29"/>
        <v>night</v>
      </c>
    </row>
    <row r="1817" spans="1:16" ht="15.75" customHeight="1" x14ac:dyDescent="0.35">
      <c r="A1817" s="1">
        <v>2816</v>
      </c>
      <c r="B1817" s="6">
        <v>45408</v>
      </c>
      <c r="C1817" s="1">
        <v>203</v>
      </c>
      <c r="D1817" s="1">
        <v>303</v>
      </c>
      <c r="E1817" s="1">
        <v>104</v>
      </c>
      <c r="F1817" s="1">
        <v>7</v>
      </c>
      <c r="G1817" s="15">
        <v>321.08999999999997</v>
      </c>
      <c r="H1817" s="15">
        <v>2247.6299999999997</v>
      </c>
      <c r="I1817" s="15">
        <v>674.28899999999987</v>
      </c>
      <c r="J1817" s="1" t="b">
        <v>0</v>
      </c>
      <c r="K1817" s="9" t="s">
        <v>713</v>
      </c>
      <c r="L1817" s="1">
        <v>2024</v>
      </c>
      <c r="M1817" s="1">
        <v>4</v>
      </c>
      <c r="N1817" s="1" t="s">
        <v>26</v>
      </c>
      <c r="O1817" s="1">
        <v>15</v>
      </c>
      <c r="P1817" t="str">
        <f t="shared" si="29"/>
        <v>afternoon</v>
      </c>
    </row>
    <row r="1818" spans="1:16" ht="15.75" customHeight="1" x14ac:dyDescent="0.35">
      <c r="A1818" s="1">
        <v>2817</v>
      </c>
      <c r="B1818" s="6">
        <v>45185</v>
      </c>
      <c r="C1818" s="1">
        <v>201</v>
      </c>
      <c r="D1818" s="1">
        <v>304</v>
      </c>
      <c r="E1818" s="1">
        <v>104</v>
      </c>
      <c r="F1818" s="1">
        <v>7</v>
      </c>
      <c r="G1818" s="15">
        <v>499.24600000000004</v>
      </c>
      <c r="H1818" s="15">
        <v>3494.7220000000002</v>
      </c>
      <c r="I1818" s="15">
        <v>524.20830000000001</v>
      </c>
      <c r="J1818" s="1" t="b">
        <v>0</v>
      </c>
      <c r="K1818" s="9" t="s">
        <v>1049</v>
      </c>
      <c r="L1818" s="1">
        <v>2023</v>
      </c>
      <c r="M1818" s="1">
        <v>9</v>
      </c>
      <c r="N1818" s="1" t="s">
        <v>22</v>
      </c>
      <c r="O1818" s="1">
        <v>4</v>
      </c>
      <c r="P1818" t="str">
        <f t="shared" si="29"/>
        <v>morning</v>
      </c>
    </row>
    <row r="1819" spans="1:16" ht="15.75" customHeight="1" x14ac:dyDescent="0.35">
      <c r="A1819" s="1">
        <v>2818</v>
      </c>
      <c r="B1819" s="6">
        <v>45477</v>
      </c>
      <c r="C1819" s="1">
        <v>201</v>
      </c>
      <c r="D1819" s="1">
        <v>304</v>
      </c>
      <c r="E1819" s="1">
        <v>103</v>
      </c>
      <c r="F1819" s="1">
        <v>10</v>
      </c>
      <c r="G1819" s="15">
        <v>156.35399999999998</v>
      </c>
      <c r="H1819" s="15">
        <v>1563.54</v>
      </c>
      <c r="I1819" s="15">
        <v>265.80180000000001</v>
      </c>
      <c r="J1819" s="1" t="b">
        <v>1</v>
      </c>
      <c r="K1819" s="9" t="s">
        <v>1050</v>
      </c>
      <c r="L1819" s="1">
        <v>2024</v>
      </c>
      <c r="M1819" s="1">
        <v>7</v>
      </c>
      <c r="N1819" s="1" t="s">
        <v>16</v>
      </c>
      <c r="O1819" s="1">
        <v>23</v>
      </c>
      <c r="P1819" t="str">
        <f t="shared" si="29"/>
        <v>night</v>
      </c>
    </row>
    <row r="1820" spans="1:16" ht="15.75" customHeight="1" x14ac:dyDescent="0.35">
      <c r="A1820" s="1">
        <v>2819</v>
      </c>
      <c r="B1820" s="6">
        <v>45092</v>
      </c>
      <c r="C1820" s="1">
        <v>201</v>
      </c>
      <c r="D1820" s="1">
        <v>305</v>
      </c>
      <c r="E1820" s="1">
        <v>102</v>
      </c>
      <c r="F1820" s="1">
        <v>6</v>
      </c>
      <c r="G1820" s="15">
        <v>177.29800000000003</v>
      </c>
      <c r="H1820" s="15">
        <v>1063.7880000000002</v>
      </c>
      <c r="I1820" s="15">
        <v>202.11972000000006</v>
      </c>
      <c r="J1820" s="1" t="b">
        <v>1</v>
      </c>
      <c r="K1820" s="9" t="s">
        <v>158</v>
      </c>
      <c r="L1820" s="1">
        <v>2023</v>
      </c>
      <c r="M1820" s="1">
        <v>6</v>
      </c>
      <c r="N1820" s="1" t="s">
        <v>16</v>
      </c>
      <c r="O1820" s="1">
        <v>4</v>
      </c>
      <c r="P1820" t="str">
        <f t="shared" si="29"/>
        <v>morning</v>
      </c>
    </row>
    <row r="1821" spans="1:16" ht="15.75" customHeight="1" x14ac:dyDescent="0.35">
      <c r="A1821" s="1">
        <v>2820</v>
      </c>
      <c r="B1821" s="6">
        <v>45184</v>
      </c>
      <c r="C1821" s="1">
        <v>204</v>
      </c>
      <c r="D1821" s="1">
        <v>301</v>
      </c>
      <c r="E1821" s="1">
        <v>102</v>
      </c>
      <c r="F1821" s="1">
        <v>3</v>
      </c>
      <c r="G1821" s="15">
        <v>537.79</v>
      </c>
      <c r="H1821" s="15">
        <v>1613.37</v>
      </c>
      <c r="I1821" s="15">
        <v>338.80769999999995</v>
      </c>
      <c r="J1821" s="1" t="b">
        <v>1</v>
      </c>
      <c r="K1821" s="9" t="s">
        <v>612</v>
      </c>
      <c r="L1821" s="1">
        <v>2023</v>
      </c>
      <c r="M1821" s="1">
        <v>9</v>
      </c>
      <c r="N1821" s="1" t="s">
        <v>26</v>
      </c>
      <c r="O1821" s="1">
        <v>17</v>
      </c>
      <c r="P1821" t="str">
        <f t="shared" si="29"/>
        <v>afternoon</v>
      </c>
    </row>
    <row r="1822" spans="1:16" ht="15.75" customHeight="1" x14ac:dyDescent="0.35">
      <c r="A1822" s="1">
        <v>2821</v>
      </c>
      <c r="B1822" s="6">
        <v>45166</v>
      </c>
      <c r="C1822" s="1">
        <v>201</v>
      </c>
      <c r="D1822" s="1">
        <v>303</v>
      </c>
      <c r="E1822" s="1">
        <v>102</v>
      </c>
      <c r="F1822" s="1">
        <v>4</v>
      </c>
      <c r="G1822" s="15">
        <v>590.87599999999998</v>
      </c>
      <c r="H1822" s="15">
        <v>2363.5039999999999</v>
      </c>
      <c r="I1822" s="15">
        <v>590.87599999999998</v>
      </c>
      <c r="J1822" s="1" t="b">
        <v>0</v>
      </c>
      <c r="K1822" s="9" t="s">
        <v>525</v>
      </c>
      <c r="L1822" s="1">
        <v>2023</v>
      </c>
      <c r="M1822" s="1">
        <v>8</v>
      </c>
      <c r="N1822" s="1" t="s">
        <v>28</v>
      </c>
      <c r="O1822" s="1">
        <v>16</v>
      </c>
      <c r="P1822" t="str">
        <f t="shared" si="29"/>
        <v>afternoon</v>
      </c>
    </row>
    <row r="1823" spans="1:16" ht="15.75" customHeight="1" x14ac:dyDescent="0.35">
      <c r="A1823" s="1">
        <v>2733</v>
      </c>
      <c r="B1823" s="6">
        <v>45567</v>
      </c>
      <c r="C1823" s="1">
        <v>202</v>
      </c>
      <c r="D1823" s="1">
        <v>304</v>
      </c>
      <c r="E1823" s="1">
        <v>104</v>
      </c>
      <c r="F1823" s="1">
        <v>2</v>
      </c>
      <c r="G1823" s="15">
        <v>424.358</v>
      </c>
      <c r="H1823" s="15">
        <v>848.71600000000001</v>
      </c>
      <c r="I1823" s="15">
        <v>127.3074</v>
      </c>
      <c r="J1823" s="1" t="b">
        <v>0</v>
      </c>
      <c r="K1823" s="9" t="s">
        <v>849</v>
      </c>
      <c r="L1823" s="1">
        <v>2024</v>
      </c>
      <c r="M1823" s="1">
        <v>10</v>
      </c>
      <c r="N1823" s="1" t="s">
        <v>18</v>
      </c>
      <c r="O1823" s="1">
        <v>1</v>
      </c>
      <c r="P1823" t="str">
        <f t="shared" si="29"/>
        <v>morning</v>
      </c>
    </row>
    <row r="1824" spans="1:16" ht="15.75" customHeight="1" x14ac:dyDescent="0.35">
      <c r="A1824" s="1">
        <v>2919</v>
      </c>
      <c r="B1824" s="6">
        <v>45573</v>
      </c>
      <c r="C1824" s="1">
        <v>202</v>
      </c>
      <c r="D1824" s="1">
        <v>302</v>
      </c>
      <c r="E1824" s="1">
        <v>105</v>
      </c>
      <c r="F1824" s="1">
        <v>2</v>
      </c>
      <c r="G1824" s="15">
        <v>414.63400000000001</v>
      </c>
      <c r="H1824" s="15">
        <v>829.26800000000003</v>
      </c>
      <c r="I1824" s="15">
        <v>124.39019999999999</v>
      </c>
      <c r="J1824" s="1" t="b">
        <v>1</v>
      </c>
      <c r="K1824" s="9" t="s">
        <v>899</v>
      </c>
      <c r="L1824" s="1">
        <v>2024</v>
      </c>
      <c r="M1824" s="1">
        <v>10</v>
      </c>
      <c r="N1824" s="1" t="s">
        <v>31</v>
      </c>
      <c r="O1824" s="1">
        <v>18</v>
      </c>
      <c r="P1824" t="str">
        <f t="shared" si="29"/>
        <v>evening</v>
      </c>
    </row>
    <row r="1825" spans="1:16" ht="15.75" customHeight="1" x14ac:dyDescent="0.35">
      <c r="A1825" s="1">
        <v>2824</v>
      </c>
      <c r="B1825" s="6">
        <v>45113</v>
      </c>
      <c r="C1825" s="1">
        <v>202</v>
      </c>
      <c r="D1825" s="1">
        <v>302</v>
      </c>
      <c r="E1825" s="1">
        <v>104</v>
      </c>
      <c r="F1825" s="1">
        <v>4</v>
      </c>
      <c r="G1825" s="15">
        <v>487.52000000000004</v>
      </c>
      <c r="H1825" s="15">
        <v>1950.0800000000002</v>
      </c>
      <c r="I1825" s="15">
        <v>331.51360000000005</v>
      </c>
      <c r="J1825" s="1" t="b">
        <v>0</v>
      </c>
      <c r="K1825" s="9" t="s">
        <v>1052</v>
      </c>
      <c r="L1825" s="1">
        <v>2023</v>
      </c>
      <c r="M1825" s="1">
        <v>7</v>
      </c>
      <c r="N1825" s="1" t="s">
        <v>16</v>
      </c>
      <c r="O1825" s="1">
        <v>6</v>
      </c>
      <c r="P1825" t="str">
        <f t="shared" si="29"/>
        <v>morning</v>
      </c>
    </row>
    <row r="1826" spans="1:16" ht="15.75" customHeight="1" x14ac:dyDescent="0.35">
      <c r="A1826" s="1">
        <v>2073</v>
      </c>
      <c r="B1826" s="6">
        <v>45584</v>
      </c>
      <c r="C1826" s="1">
        <v>205</v>
      </c>
      <c r="D1826" s="1">
        <v>303</v>
      </c>
      <c r="E1826" s="1">
        <v>105</v>
      </c>
      <c r="F1826" s="1">
        <v>6</v>
      </c>
      <c r="G1826" s="15">
        <v>136.13600000000002</v>
      </c>
      <c r="H1826" s="15">
        <v>816.81600000000014</v>
      </c>
      <c r="I1826" s="15">
        <v>122.52240000000002</v>
      </c>
      <c r="J1826" s="1" t="b">
        <v>0</v>
      </c>
      <c r="K1826" s="9" t="s">
        <v>548</v>
      </c>
      <c r="L1826" s="1">
        <v>2024</v>
      </c>
      <c r="M1826" s="1">
        <v>10</v>
      </c>
      <c r="N1826" s="1" t="s">
        <v>22</v>
      </c>
      <c r="O1826" s="1">
        <v>18</v>
      </c>
      <c r="P1826" t="str">
        <f t="shared" si="29"/>
        <v>evening</v>
      </c>
    </row>
    <row r="1827" spans="1:16" ht="15.75" customHeight="1" x14ac:dyDescent="0.35">
      <c r="A1827" s="1">
        <v>2826</v>
      </c>
      <c r="B1827" s="6">
        <v>45074</v>
      </c>
      <c r="C1827" s="1">
        <v>201</v>
      </c>
      <c r="D1827" s="1">
        <v>304</v>
      </c>
      <c r="E1827" s="1">
        <v>102</v>
      </c>
      <c r="F1827" s="1">
        <v>10</v>
      </c>
      <c r="G1827" s="15">
        <v>370.83200000000005</v>
      </c>
      <c r="H1827" s="15">
        <v>3708.3200000000006</v>
      </c>
      <c r="I1827" s="15">
        <v>778.74720000000013</v>
      </c>
      <c r="J1827" s="1" t="b">
        <v>0</v>
      </c>
      <c r="K1827" s="9" t="s">
        <v>1053</v>
      </c>
      <c r="L1827" s="1">
        <v>2023</v>
      </c>
      <c r="M1827" s="1">
        <v>5</v>
      </c>
      <c r="N1827" s="1" t="s">
        <v>20</v>
      </c>
      <c r="O1827" s="1">
        <v>9</v>
      </c>
      <c r="P1827" t="str">
        <f t="shared" si="29"/>
        <v>morning</v>
      </c>
    </row>
    <row r="1828" spans="1:16" ht="15.75" customHeight="1" x14ac:dyDescent="0.35">
      <c r="A1828" s="1">
        <v>2827</v>
      </c>
      <c r="B1828" s="6">
        <v>44861</v>
      </c>
      <c r="C1828" s="1">
        <v>202</v>
      </c>
      <c r="D1828" s="1">
        <v>301</v>
      </c>
      <c r="E1828" s="1">
        <v>105</v>
      </c>
      <c r="F1828" s="1">
        <v>10</v>
      </c>
      <c r="G1828" s="15">
        <v>605.94600000000003</v>
      </c>
      <c r="H1828" s="15">
        <v>6059.46</v>
      </c>
      <c r="I1828" s="15">
        <v>1514.865</v>
      </c>
      <c r="J1828" s="1" t="b">
        <v>0</v>
      </c>
      <c r="K1828" s="9" t="s">
        <v>140</v>
      </c>
      <c r="L1828" s="1">
        <v>2022</v>
      </c>
      <c r="M1828" s="1">
        <v>10</v>
      </c>
      <c r="N1828" s="1" t="s">
        <v>16</v>
      </c>
      <c r="O1828" s="1">
        <v>22</v>
      </c>
      <c r="P1828" t="str">
        <f t="shared" si="29"/>
        <v>night</v>
      </c>
    </row>
    <row r="1829" spans="1:16" ht="15.75" customHeight="1" x14ac:dyDescent="0.35">
      <c r="A1829" s="1">
        <v>2828</v>
      </c>
      <c r="B1829" s="6">
        <v>45508</v>
      </c>
      <c r="C1829" s="1">
        <v>204</v>
      </c>
      <c r="D1829" s="1">
        <v>301</v>
      </c>
      <c r="E1829" s="1">
        <v>101</v>
      </c>
      <c r="F1829" s="1">
        <v>5</v>
      </c>
      <c r="G1829" s="15">
        <v>614.63600000000008</v>
      </c>
      <c r="H1829" s="15">
        <v>3073.1800000000003</v>
      </c>
      <c r="I1829" s="15">
        <v>921.95400000000006</v>
      </c>
      <c r="J1829" s="1" t="b">
        <v>0</v>
      </c>
      <c r="K1829" s="9" t="s">
        <v>834</v>
      </c>
      <c r="L1829" s="1">
        <v>2024</v>
      </c>
      <c r="M1829" s="1">
        <v>8</v>
      </c>
      <c r="N1829" s="1" t="s">
        <v>20</v>
      </c>
      <c r="O1829" s="1">
        <v>16</v>
      </c>
      <c r="P1829" t="str">
        <f t="shared" si="29"/>
        <v>afternoon</v>
      </c>
    </row>
    <row r="1830" spans="1:16" ht="15.75" customHeight="1" x14ac:dyDescent="0.35">
      <c r="A1830" s="1">
        <v>2829</v>
      </c>
      <c r="B1830" s="6">
        <v>45019</v>
      </c>
      <c r="C1830" s="1">
        <v>202</v>
      </c>
      <c r="D1830" s="1">
        <v>304</v>
      </c>
      <c r="E1830" s="1">
        <v>101</v>
      </c>
      <c r="F1830" s="1">
        <v>2</v>
      </c>
      <c r="G1830" s="15">
        <v>340.49400000000003</v>
      </c>
      <c r="H1830" s="15">
        <v>680.98800000000006</v>
      </c>
      <c r="I1830" s="15">
        <v>102.1482</v>
      </c>
      <c r="J1830" s="1" t="b">
        <v>0</v>
      </c>
      <c r="K1830" s="9" t="s">
        <v>1054</v>
      </c>
      <c r="L1830" s="1">
        <v>2023</v>
      </c>
      <c r="M1830" s="1">
        <v>4</v>
      </c>
      <c r="N1830" s="1" t="s">
        <v>28</v>
      </c>
      <c r="O1830" s="1">
        <v>18</v>
      </c>
      <c r="P1830" t="str">
        <f t="shared" si="29"/>
        <v>evening</v>
      </c>
    </row>
    <row r="1831" spans="1:16" ht="15.75" customHeight="1" x14ac:dyDescent="0.35">
      <c r="A1831" s="1">
        <v>2830</v>
      </c>
      <c r="B1831" s="6">
        <v>44866</v>
      </c>
      <c r="C1831" s="1">
        <v>203</v>
      </c>
      <c r="D1831" s="1">
        <v>303</v>
      </c>
      <c r="E1831" s="1">
        <v>103</v>
      </c>
      <c r="F1831" s="1">
        <v>1</v>
      </c>
      <c r="G1831" s="15">
        <v>403.65600000000001</v>
      </c>
      <c r="H1831" s="15">
        <v>403.65600000000001</v>
      </c>
      <c r="I1831" s="15">
        <v>68.621520000000004</v>
      </c>
      <c r="J1831" s="1" t="b">
        <v>1</v>
      </c>
      <c r="K1831" s="9" t="s">
        <v>1055</v>
      </c>
      <c r="L1831" s="1">
        <v>2022</v>
      </c>
      <c r="M1831" s="1">
        <v>11</v>
      </c>
      <c r="N1831" s="1" t="s">
        <v>31</v>
      </c>
      <c r="O1831" s="1">
        <v>21</v>
      </c>
      <c r="P1831" t="str">
        <f t="shared" si="29"/>
        <v>night</v>
      </c>
    </row>
    <row r="1832" spans="1:16" ht="15.75" customHeight="1" x14ac:dyDescent="0.35">
      <c r="A1832" s="1">
        <v>2831</v>
      </c>
      <c r="B1832" s="6">
        <v>45271</v>
      </c>
      <c r="C1832" s="1">
        <v>201</v>
      </c>
      <c r="D1832" s="1">
        <v>302</v>
      </c>
      <c r="E1832" s="1">
        <v>105</v>
      </c>
      <c r="F1832" s="1">
        <v>1</v>
      </c>
      <c r="G1832" s="15">
        <v>159.852</v>
      </c>
      <c r="H1832" s="15">
        <v>159.852</v>
      </c>
      <c r="I1832" s="15">
        <v>30.371880000000001</v>
      </c>
      <c r="J1832" s="1" t="b">
        <v>0</v>
      </c>
      <c r="K1832" s="9" t="s">
        <v>1056</v>
      </c>
      <c r="L1832" s="1">
        <v>2023</v>
      </c>
      <c r="M1832" s="1">
        <v>12</v>
      </c>
      <c r="N1832" s="1" t="s">
        <v>28</v>
      </c>
      <c r="O1832" s="1">
        <v>17</v>
      </c>
      <c r="P1832" t="str">
        <f t="shared" si="29"/>
        <v>afternoon</v>
      </c>
    </row>
    <row r="1833" spans="1:16" ht="15.75" customHeight="1" x14ac:dyDescent="0.35">
      <c r="A1833" s="1">
        <v>2832</v>
      </c>
      <c r="B1833" s="6">
        <v>45513</v>
      </c>
      <c r="C1833" s="1">
        <v>204</v>
      </c>
      <c r="D1833" s="1">
        <v>303</v>
      </c>
      <c r="E1833" s="1">
        <v>101</v>
      </c>
      <c r="F1833" s="1">
        <v>8</v>
      </c>
      <c r="G1833" s="15">
        <v>477.31200000000007</v>
      </c>
      <c r="H1833" s="15">
        <v>3818.4960000000005</v>
      </c>
      <c r="I1833" s="15">
        <v>801.88416000000007</v>
      </c>
      <c r="J1833" s="1" t="b">
        <v>0</v>
      </c>
      <c r="K1833" s="9" t="s">
        <v>48</v>
      </c>
      <c r="L1833" s="1">
        <v>2024</v>
      </c>
      <c r="M1833" s="1">
        <v>8</v>
      </c>
      <c r="N1833" s="1" t="s">
        <v>26</v>
      </c>
      <c r="O1833" s="1">
        <v>21</v>
      </c>
      <c r="P1833" t="str">
        <f t="shared" si="29"/>
        <v>night</v>
      </c>
    </row>
    <row r="1834" spans="1:16" ht="15.75" customHeight="1" x14ac:dyDescent="0.35">
      <c r="A1834" s="1">
        <v>2833</v>
      </c>
      <c r="B1834" s="6">
        <v>45294</v>
      </c>
      <c r="C1834" s="1">
        <v>201</v>
      </c>
      <c r="D1834" s="1">
        <v>302</v>
      </c>
      <c r="E1834" s="1">
        <v>102</v>
      </c>
      <c r="F1834" s="1">
        <v>2</v>
      </c>
      <c r="G1834" s="15">
        <v>562.84800000000007</v>
      </c>
      <c r="H1834" s="15">
        <v>1125.6960000000001</v>
      </c>
      <c r="I1834" s="15">
        <v>281.42400000000004</v>
      </c>
      <c r="J1834" s="1" t="b">
        <v>0</v>
      </c>
      <c r="K1834" s="9" t="s">
        <v>1057</v>
      </c>
      <c r="L1834" s="1">
        <v>2024</v>
      </c>
      <c r="M1834" s="1">
        <v>1</v>
      </c>
      <c r="N1834" s="1" t="s">
        <v>18</v>
      </c>
      <c r="O1834" s="1">
        <v>12</v>
      </c>
      <c r="P1834" t="str">
        <f t="shared" si="29"/>
        <v>afternoon</v>
      </c>
    </row>
    <row r="1835" spans="1:16" ht="15.75" customHeight="1" x14ac:dyDescent="0.35">
      <c r="A1835" s="1">
        <v>2834</v>
      </c>
      <c r="B1835" s="6">
        <v>44984</v>
      </c>
      <c r="C1835" s="1">
        <v>201</v>
      </c>
      <c r="D1835" s="1">
        <v>303</v>
      </c>
      <c r="E1835" s="1">
        <v>105</v>
      </c>
      <c r="F1835" s="1">
        <v>3</v>
      </c>
      <c r="G1835" s="15">
        <v>478.50000000000006</v>
      </c>
      <c r="H1835" s="15">
        <v>1435.5000000000002</v>
      </c>
      <c r="I1835" s="15">
        <v>430.65000000000003</v>
      </c>
      <c r="J1835" s="1" t="b">
        <v>0</v>
      </c>
      <c r="K1835" s="9" t="s">
        <v>475</v>
      </c>
      <c r="L1835" s="1">
        <v>2023</v>
      </c>
      <c r="M1835" s="1">
        <v>2</v>
      </c>
      <c r="N1835" s="1" t="s">
        <v>28</v>
      </c>
      <c r="O1835" s="1">
        <v>12</v>
      </c>
      <c r="P1835" t="str">
        <f t="shared" si="29"/>
        <v>afternoon</v>
      </c>
    </row>
    <row r="1836" spans="1:16" ht="15.75" customHeight="1" x14ac:dyDescent="0.35">
      <c r="A1836" s="1">
        <v>2835</v>
      </c>
      <c r="B1836" s="6">
        <v>45281</v>
      </c>
      <c r="C1836" s="1">
        <v>204</v>
      </c>
      <c r="D1836" s="1">
        <v>302</v>
      </c>
      <c r="E1836" s="1">
        <v>104</v>
      </c>
      <c r="F1836" s="1">
        <v>5</v>
      </c>
      <c r="G1836" s="15">
        <v>656.54600000000005</v>
      </c>
      <c r="H1836" s="15">
        <v>3282.7300000000005</v>
      </c>
      <c r="I1836" s="15">
        <v>492.40950000000004</v>
      </c>
      <c r="J1836" s="1" t="b">
        <v>0</v>
      </c>
      <c r="K1836" s="9" t="s">
        <v>791</v>
      </c>
      <c r="L1836" s="1">
        <v>2023</v>
      </c>
      <c r="M1836" s="1">
        <v>12</v>
      </c>
      <c r="N1836" s="1" t="s">
        <v>16</v>
      </c>
      <c r="O1836" s="1">
        <v>4</v>
      </c>
      <c r="P1836" t="str">
        <f t="shared" si="29"/>
        <v>morning</v>
      </c>
    </row>
    <row r="1837" spans="1:16" ht="15.75" customHeight="1" x14ac:dyDescent="0.35">
      <c r="A1837" s="1">
        <v>2836</v>
      </c>
      <c r="B1837" s="6">
        <v>45498</v>
      </c>
      <c r="C1837" s="1">
        <v>205</v>
      </c>
      <c r="D1837" s="1">
        <v>305</v>
      </c>
      <c r="E1837" s="1">
        <v>105</v>
      </c>
      <c r="F1837" s="1">
        <v>6</v>
      </c>
      <c r="G1837" s="15">
        <v>259.27</v>
      </c>
      <c r="H1837" s="15">
        <v>1555.62</v>
      </c>
      <c r="I1837" s="15">
        <v>264.4554</v>
      </c>
      <c r="J1837" s="1" t="b">
        <v>0</v>
      </c>
      <c r="K1837" s="9" t="s">
        <v>404</v>
      </c>
      <c r="L1837" s="1">
        <v>2024</v>
      </c>
      <c r="M1837" s="1">
        <v>7</v>
      </c>
      <c r="N1837" s="1" t="s">
        <v>16</v>
      </c>
      <c r="O1837" s="1">
        <v>9</v>
      </c>
      <c r="P1837" t="str">
        <f t="shared" si="29"/>
        <v>morning</v>
      </c>
    </row>
    <row r="1838" spans="1:16" ht="15.75" customHeight="1" x14ac:dyDescent="0.35">
      <c r="A1838" s="1">
        <v>2837</v>
      </c>
      <c r="B1838" s="6">
        <v>45563</v>
      </c>
      <c r="C1838" s="1">
        <v>205</v>
      </c>
      <c r="D1838" s="1">
        <v>302</v>
      </c>
      <c r="E1838" s="1">
        <v>104</v>
      </c>
      <c r="F1838" s="1">
        <v>7</v>
      </c>
      <c r="G1838" s="15">
        <v>495.81400000000008</v>
      </c>
      <c r="H1838" s="15">
        <v>3470.6980000000003</v>
      </c>
      <c r="I1838" s="15">
        <v>659.43262000000004</v>
      </c>
      <c r="J1838" s="1" t="b">
        <v>1</v>
      </c>
      <c r="K1838" s="9" t="s">
        <v>514</v>
      </c>
      <c r="L1838" s="1">
        <v>2024</v>
      </c>
      <c r="M1838" s="1">
        <v>9</v>
      </c>
      <c r="N1838" s="1" t="s">
        <v>22</v>
      </c>
      <c r="O1838" s="1">
        <v>11</v>
      </c>
      <c r="P1838" t="str">
        <f t="shared" si="29"/>
        <v>morning</v>
      </c>
    </row>
    <row r="1839" spans="1:16" ht="15.75" customHeight="1" x14ac:dyDescent="0.35">
      <c r="A1839" s="1">
        <v>2838</v>
      </c>
      <c r="B1839" s="6">
        <v>45072</v>
      </c>
      <c r="C1839" s="1">
        <v>203</v>
      </c>
      <c r="D1839" s="1">
        <v>302</v>
      </c>
      <c r="E1839" s="1">
        <v>101</v>
      </c>
      <c r="F1839" s="1">
        <v>6</v>
      </c>
      <c r="G1839" s="15">
        <v>50.204000000000008</v>
      </c>
      <c r="H1839" s="15">
        <v>301.22400000000005</v>
      </c>
      <c r="I1839" s="15">
        <v>63.257040000000011</v>
      </c>
      <c r="J1839" s="1" t="b">
        <v>0</v>
      </c>
      <c r="K1839" s="9" t="s">
        <v>384</v>
      </c>
      <c r="L1839" s="1">
        <v>2023</v>
      </c>
      <c r="M1839" s="1">
        <v>5</v>
      </c>
      <c r="N1839" s="1" t="s">
        <v>26</v>
      </c>
      <c r="O1839" s="1">
        <v>7</v>
      </c>
      <c r="P1839" t="str">
        <f t="shared" si="29"/>
        <v>morning</v>
      </c>
    </row>
    <row r="1840" spans="1:16" ht="15.75" customHeight="1" x14ac:dyDescent="0.35">
      <c r="A1840" s="1">
        <v>2839</v>
      </c>
      <c r="B1840" s="6">
        <v>45486</v>
      </c>
      <c r="C1840" s="1">
        <v>204</v>
      </c>
      <c r="D1840" s="1">
        <v>305</v>
      </c>
      <c r="E1840" s="1">
        <v>104</v>
      </c>
      <c r="F1840" s="1">
        <v>10</v>
      </c>
      <c r="G1840" s="15">
        <v>588.89600000000007</v>
      </c>
      <c r="H1840" s="15">
        <v>5888.9600000000009</v>
      </c>
      <c r="I1840" s="15">
        <v>1472.2400000000002</v>
      </c>
      <c r="J1840" s="1" t="b">
        <v>1</v>
      </c>
      <c r="K1840" s="9" t="s">
        <v>419</v>
      </c>
      <c r="L1840" s="1">
        <v>2024</v>
      </c>
      <c r="M1840" s="1">
        <v>7</v>
      </c>
      <c r="N1840" s="1" t="s">
        <v>22</v>
      </c>
      <c r="O1840" s="1">
        <v>18</v>
      </c>
      <c r="P1840" t="str">
        <f t="shared" si="29"/>
        <v>evening</v>
      </c>
    </row>
    <row r="1841" spans="1:16" ht="15.75" customHeight="1" x14ac:dyDescent="0.35">
      <c r="A1841" s="1">
        <v>2840</v>
      </c>
      <c r="B1841" s="6">
        <v>45341</v>
      </c>
      <c r="C1841" s="1">
        <v>202</v>
      </c>
      <c r="D1841" s="1">
        <v>303</v>
      </c>
      <c r="E1841" s="1">
        <v>105</v>
      </c>
      <c r="F1841" s="1">
        <v>6</v>
      </c>
      <c r="G1841" s="15">
        <v>549.31799999999998</v>
      </c>
      <c r="H1841" s="15">
        <v>3295.9079999999999</v>
      </c>
      <c r="I1841" s="15">
        <v>988.77239999999995</v>
      </c>
      <c r="J1841" s="1" t="b">
        <v>0</v>
      </c>
      <c r="K1841" s="9" t="s">
        <v>1058</v>
      </c>
      <c r="L1841" s="1">
        <v>2024</v>
      </c>
      <c r="M1841" s="1">
        <v>2</v>
      </c>
      <c r="N1841" s="1" t="s">
        <v>28</v>
      </c>
      <c r="O1841" s="1">
        <v>3</v>
      </c>
      <c r="P1841" t="str">
        <f t="shared" si="29"/>
        <v>morning</v>
      </c>
    </row>
    <row r="1842" spans="1:16" ht="15.75" customHeight="1" x14ac:dyDescent="0.35">
      <c r="A1842" s="1">
        <v>2841</v>
      </c>
      <c r="B1842" s="6">
        <v>45199</v>
      </c>
      <c r="C1842" s="1">
        <v>205</v>
      </c>
      <c r="D1842" s="1">
        <v>301</v>
      </c>
      <c r="E1842" s="1">
        <v>105</v>
      </c>
      <c r="F1842" s="1">
        <v>3</v>
      </c>
      <c r="G1842" s="15">
        <v>274.12</v>
      </c>
      <c r="H1842" s="15">
        <v>822.36</v>
      </c>
      <c r="I1842" s="15">
        <v>123.354</v>
      </c>
      <c r="J1842" s="1" t="b">
        <v>0</v>
      </c>
      <c r="K1842" s="9" t="s">
        <v>892</v>
      </c>
      <c r="L1842" s="1">
        <v>2023</v>
      </c>
      <c r="M1842" s="1">
        <v>9</v>
      </c>
      <c r="N1842" s="1" t="s">
        <v>22</v>
      </c>
      <c r="O1842" s="1">
        <v>0</v>
      </c>
      <c r="P1842" t="str">
        <f t="shared" si="29"/>
        <v>morning</v>
      </c>
    </row>
    <row r="1843" spans="1:16" ht="15.75" customHeight="1" x14ac:dyDescent="0.35">
      <c r="A1843" s="1">
        <v>1466</v>
      </c>
      <c r="B1843" s="6">
        <v>45580</v>
      </c>
      <c r="C1843" s="1">
        <v>201</v>
      </c>
      <c r="D1843" s="1">
        <v>301</v>
      </c>
      <c r="E1843" s="1">
        <v>105</v>
      </c>
      <c r="F1843" s="1">
        <v>5</v>
      </c>
      <c r="G1843" s="15">
        <v>78.496000000000009</v>
      </c>
      <c r="H1843" s="15">
        <v>392.48</v>
      </c>
      <c r="I1843" s="15">
        <v>117.744</v>
      </c>
      <c r="J1843" s="1" t="b">
        <v>0</v>
      </c>
      <c r="K1843" s="9" t="s">
        <v>419</v>
      </c>
      <c r="L1843" s="1">
        <v>2024</v>
      </c>
      <c r="M1843" s="1">
        <v>10</v>
      </c>
      <c r="N1843" s="1" t="s">
        <v>31</v>
      </c>
      <c r="O1843" s="1">
        <v>18</v>
      </c>
      <c r="P1843" t="str">
        <f t="shared" si="29"/>
        <v>evening</v>
      </c>
    </row>
    <row r="1844" spans="1:16" ht="15.75" customHeight="1" x14ac:dyDescent="0.35">
      <c r="A1844" s="1">
        <v>2843</v>
      </c>
      <c r="B1844" s="6">
        <v>45324</v>
      </c>
      <c r="C1844" s="1">
        <v>205</v>
      </c>
      <c r="D1844" s="1">
        <v>301</v>
      </c>
      <c r="E1844" s="1">
        <v>103</v>
      </c>
      <c r="F1844" s="1">
        <v>2</v>
      </c>
      <c r="G1844" s="15">
        <v>449.83400000000006</v>
      </c>
      <c r="H1844" s="15">
        <v>899.66800000000012</v>
      </c>
      <c r="I1844" s="15">
        <v>170.93692000000001</v>
      </c>
      <c r="J1844" s="1" t="b">
        <v>0</v>
      </c>
      <c r="K1844" s="9" t="s">
        <v>1060</v>
      </c>
      <c r="L1844" s="1">
        <v>2024</v>
      </c>
      <c r="M1844" s="1">
        <v>2</v>
      </c>
      <c r="N1844" s="1" t="s">
        <v>26</v>
      </c>
      <c r="O1844" s="1">
        <v>17</v>
      </c>
      <c r="P1844" t="str">
        <f t="shared" si="29"/>
        <v>afternoon</v>
      </c>
    </row>
    <row r="1845" spans="1:16" ht="15.75" customHeight="1" x14ac:dyDescent="0.35">
      <c r="A1845" s="1">
        <v>2844</v>
      </c>
      <c r="B1845" s="6">
        <v>45422</v>
      </c>
      <c r="C1845" s="1">
        <v>204</v>
      </c>
      <c r="D1845" s="1">
        <v>302</v>
      </c>
      <c r="E1845" s="1">
        <v>102</v>
      </c>
      <c r="F1845" s="1">
        <v>4</v>
      </c>
      <c r="G1845" s="15">
        <v>622.24800000000005</v>
      </c>
      <c r="H1845" s="15">
        <v>2488.9920000000002</v>
      </c>
      <c r="I1845" s="15">
        <v>522.68831999999998</v>
      </c>
      <c r="J1845" s="1" t="b">
        <v>0</v>
      </c>
      <c r="K1845" s="9" t="s">
        <v>677</v>
      </c>
      <c r="L1845" s="1">
        <v>2024</v>
      </c>
      <c r="M1845" s="1">
        <v>5</v>
      </c>
      <c r="N1845" s="1" t="s">
        <v>26</v>
      </c>
      <c r="O1845" s="1">
        <v>5</v>
      </c>
      <c r="P1845" t="str">
        <f t="shared" si="29"/>
        <v>morning</v>
      </c>
    </row>
    <row r="1846" spans="1:16" ht="15.75" customHeight="1" x14ac:dyDescent="0.35">
      <c r="A1846" s="1">
        <v>2845</v>
      </c>
      <c r="B1846" s="6">
        <v>45327</v>
      </c>
      <c r="C1846" s="1">
        <v>205</v>
      </c>
      <c r="D1846" s="1">
        <v>305</v>
      </c>
      <c r="E1846" s="1">
        <v>103</v>
      </c>
      <c r="F1846" s="1">
        <v>10</v>
      </c>
      <c r="G1846" s="15">
        <v>526.04200000000003</v>
      </c>
      <c r="H1846" s="15">
        <v>5260.42</v>
      </c>
      <c r="I1846" s="15">
        <v>1315.105</v>
      </c>
      <c r="J1846" s="1" t="b">
        <v>0</v>
      </c>
      <c r="K1846" s="9" t="s">
        <v>977</v>
      </c>
      <c r="L1846" s="1">
        <v>2024</v>
      </c>
      <c r="M1846" s="1">
        <v>2</v>
      </c>
      <c r="N1846" s="1" t="s">
        <v>28</v>
      </c>
      <c r="O1846" s="1">
        <v>15</v>
      </c>
      <c r="P1846" t="str">
        <f t="shared" si="29"/>
        <v>afternoon</v>
      </c>
    </row>
    <row r="1847" spans="1:16" ht="15.75" customHeight="1" x14ac:dyDescent="0.35">
      <c r="A1847" s="1">
        <v>2846</v>
      </c>
      <c r="B1847" s="6">
        <v>44901</v>
      </c>
      <c r="C1847" s="1">
        <v>204</v>
      </c>
      <c r="D1847" s="1">
        <v>303</v>
      </c>
      <c r="E1847" s="1">
        <v>104</v>
      </c>
      <c r="F1847" s="1">
        <v>9</v>
      </c>
      <c r="G1847" s="15">
        <v>533.28000000000009</v>
      </c>
      <c r="H1847" s="15">
        <v>4799.5200000000004</v>
      </c>
      <c r="I1847" s="15">
        <v>1439.856</v>
      </c>
      <c r="J1847" s="1" t="b">
        <v>0</v>
      </c>
      <c r="K1847" s="9" t="s">
        <v>1061</v>
      </c>
      <c r="L1847" s="1">
        <v>2022</v>
      </c>
      <c r="M1847" s="1">
        <v>12</v>
      </c>
      <c r="N1847" s="1" t="s">
        <v>31</v>
      </c>
      <c r="O1847" s="1">
        <v>17</v>
      </c>
      <c r="P1847" t="str">
        <f t="shared" si="29"/>
        <v>afternoon</v>
      </c>
    </row>
    <row r="1848" spans="1:16" ht="15.75" customHeight="1" x14ac:dyDescent="0.35">
      <c r="A1848" s="1">
        <v>2847</v>
      </c>
      <c r="B1848" s="6">
        <v>45265</v>
      </c>
      <c r="C1848" s="1">
        <v>203</v>
      </c>
      <c r="D1848" s="1">
        <v>301</v>
      </c>
      <c r="E1848" s="1">
        <v>101</v>
      </c>
      <c r="F1848" s="1">
        <v>2</v>
      </c>
      <c r="G1848" s="15">
        <v>348.94200000000006</v>
      </c>
      <c r="H1848" s="15">
        <v>697.88400000000013</v>
      </c>
      <c r="I1848" s="15">
        <v>104.68260000000002</v>
      </c>
      <c r="J1848" s="1" t="b">
        <v>0</v>
      </c>
      <c r="K1848" s="9" t="s">
        <v>249</v>
      </c>
      <c r="L1848" s="1">
        <v>2023</v>
      </c>
      <c r="M1848" s="1">
        <v>12</v>
      </c>
      <c r="N1848" s="1" t="s">
        <v>31</v>
      </c>
      <c r="O1848" s="1">
        <v>9</v>
      </c>
      <c r="P1848" t="str">
        <f t="shared" si="29"/>
        <v>morning</v>
      </c>
    </row>
    <row r="1849" spans="1:16" ht="15.75" customHeight="1" x14ac:dyDescent="0.35">
      <c r="A1849" s="1">
        <v>2848</v>
      </c>
      <c r="B1849" s="6">
        <v>45126</v>
      </c>
      <c r="C1849" s="1">
        <v>205</v>
      </c>
      <c r="D1849" s="1">
        <v>302</v>
      </c>
      <c r="E1849" s="1">
        <v>105</v>
      </c>
      <c r="F1849" s="1">
        <v>7</v>
      </c>
      <c r="G1849" s="15">
        <v>299.66200000000003</v>
      </c>
      <c r="H1849" s="15">
        <v>2097.634</v>
      </c>
      <c r="I1849" s="15">
        <v>356.59778</v>
      </c>
      <c r="J1849" s="1" t="b">
        <v>0</v>
      </c>
      <c r="K1849" s="9" t="s">
        <v>746</v>
      </c>
      <c r="L1849" s="1">
        <v>2023</v>
      </c>
      <c r="M1849" s="1">
        <v>7</v>
      </c>
      <c r="N1849" s="1" t="s">
        <v>18</v>
      </c>
      <c r="O1849" s="1">
        <v>0</v>
      </c>
      <c r="P1849" t="str">
        <f t="shared" si="29"/>
        <v>morning</v>
      </c>
    </row>
    <row r="1850" spans="1:16" ht="15.75" customHeight="1" x14ac:dyDescent="0.35">
      <c r="A1850" s="1">
        <v>2849</v>
      </c>
      <c r="B1850" s="6">
        <v>45049</v>
      </c>
      <c r="C1850" s="1">
        <v>204</v>
      </c>
      <c r="D1850" s="1">
        <v>304</v>
      </c>
      <c r="E1850" s="1">
        <v>104</v>
      </c>
      <c r="F1850" s="1">
        <v>10</v>
      </c>
      <c r="G1850" s="15">
        <v>111.364</v>
      </c>
      <c r="H1850" s="15">
        <v>1113.6400000000001</v>
      </c>
      <c r="I1850" s="15">
        <v>211.59160000000003</v>
      </c>
      <c r="J1850" s="1" t="b">
        <v>0</v>
      </c>
      <c r="K1850" s="9" t="s">
        <v>1062</v>
      </c>
      <c r="L1850" s="1">
        <v>2023</v>
      </c>
      <c r="M1850" s="1">
        <v>5</v>
      </c>
      <c r="N1850" s="1" t="s">
        <v>18</v>
      </c>
      <c r="O1850" s="1">
        <v>1</v>
      </c>
      <c r="P1850" t="str">
        <f t="shared" si="29"/>
        <v>morning</v>
      </c>
    </row>
    <row r="1851" spans="1:16" ht="15.75" customHeight="1" x14ac:dyDescent="0.35">
      <c r="A1851" s="1">
        <v>2388</v>
      </c>
      <c r="B1851" s="6">
        <v>45568</v>
      </c>
      <c r="C1851" s="1">
        <v>203</v>
      </c>
      <c r="D1851" s="1">
        <v>304</v>
      </c>
      <c r="E1851" s="1">
        <v>104</v>
      </c>
      <c r="F1851" s="1">
        <v>7</v>
      </c>
      <c r="G1851" s="15">
        <v>79.838000000000008</v>
      </c>
      <c r="H1851" s="15">
        <v>558.8660000000001</v>
      </c>
      <c r="I1851" s="15">
        <v>117.36186000000002</v>
      </c>
      <c r="J1851" s="1" t="b">
        <v>0</v>
      </c>
      <c r="K1851" s="9" t="s">
        <v>190</v>
      </c>
      <c r="L1851" s="1">
        <v>2024</v>
      </c>
      <c r="M1851" s="1">
        <v>10</v>
      </c>
      <c r="N1851" s="1" t="s">
        <v>16</v>
      </c>
      <c r="O1851" s="1">
        <v>22</v>
      </c>
      <c r="P1851" t="str">
        <f t="shared" si="29"/>
        <v>night</v>
      </c>
    </row>
    <row r="1852" spans="1:16" ht="15.75" customHeight="1" x14ac:dyDescent="0.35">
      <c r="A1852" s="1">
        <v>2851</v>
      </c>
      <c r="B1852" s="6">
        <v>45556</v>
      </c>
      <c r="C1852" s="1">
        <v>204</v>
      </c>
      <c r="D1852" s="1">
        <v>305</v>
      </c>
      <c r="E1852" s="1">
        <v>103</v>
      </c>
      <c r="F1852" s="1">
        <v>7</v>
      </c>
      <c r="G1852" s="15">
        <v>636.37200000000007</v>
      </c>
      <c r="H1852" s="15">
        <v>4454.6040000000003</v>
      </c>
      <c r="I1852" s="15">
        <v>1113.6510000000001</v>
      </c>
      <c r="J1852" s="1" t="b">
        <v>0</v>
      </c>
      <c r="K1852" s="9" t="s">
        <v>1063</v>
      </c>
      <c r="L1852" s="1">
        <v>2024</v>
      </c>
      <c r="M1852" s="1">
        <v>9</v>
      </c>
      <c r="N1852" s="1" t="s">
        <v>22</v>
      </c>
      <c r="O1852" s="1">
        <v>23</v>
      </c>
      <c r="P1852" t="str">
        <f t="shared" si="29"/>
        <v>night</v>
      </c>
    </row>
    <row r="1853" spans="1:16" ht="15.75" customHeight="1" x14ac:dyDescent="0.35">
      <c r="A1853" s="1">
        <v>2852</v>
      </c>
      <c r="B1853" s="6">
        <v>45544</v>
      </c>
      <c r="C1853" s="1">
        <v>201</v>
      </c>
      <c r="D1853" s="1">
        <v>304</v>
      </c>
      <c r="E1853" s="1">
        <v>101</v>
      </c>
      <c r="F1853" s="1">
        <v>5</v>
      </c>
      <c r="G1853" s="15">
        <v>254.23200000000003</v>
      </c>
      <c r="H1853" s="15">
        <v>1271.1600000000001</v>
      </c>
      <c r="I1853" s="15">
        <v>381.34800000000001</v>
      </c>
      <c r="J1853" s="1" t="b">
        <v>0</v>
      </c>
      <c r="K1853" s="9" t="s">
        <v>312</v>
      </c>
      <c r="L1853" s="1">
        <v>2024</v>
      </c>
      <c r="M1853" s="1">
        <v>9</v>
      </c>
      <c r="N1853" s="1" t="s">
        <v>28</v>
      </c>
      <c r="O1853" s="1">
        <v>4</v>
      </c>
      <c r="P1853" t="str">
        <f t="shared" si="29"/>
        <v>morning</v>
      </c>
    </row>
    <row r="1854" spans="1:16" ht="15.75" customHeight="1" x14ac:dyDescent="0.35">
      <c r="A1854" s="1">
        <v>2853</v>
      </c>
      <c r="B1854" s="6">
        <v>45276</v>
      </c>
      <c r="C1854" s="1">
        <v>202</v>
      </c>
      <c r="D1854" s="1">
        <v>304</v>
      </c>
      <c r="E1854" s="1">
        <v>101</v>
      </c>
      <c r="F1854" s="1">
        <v>5</v>
      </c>
      <c r="G1854" s="15">
        <v>401.47800000000007</v>
      </c>
      <c r="H1854" s="15">
        <v>2007.3900000000003</v>
      </c>
      <c r="I1854" s="15">
        <v>301.10850000000005</v>
      </c>
      <c r="J1854" s="1" t="b">
        <v>0</v>
      </c>
      <c r="K1854" s="9" t="s">
        <v>878</v>
      </c>
      <c r="L1854" s="1">
        <v>2023</v>
      </c>
      <c r="M1854" s="1">
        <v>12</v>
      </c>
      <c r="N1854" s="1" t="s">
        <v>22</v>
      </c>
      <c r="O1854" s="1">
        <v>5</v>
      </c>
      <c r="P1854" t="str">
        <f t="shared" si="29"/>
        <v>morning</v>
      </c>
    </row>
    <row r="1855" spans="1:16" ht="15.75" customHeight="1" x14ac:dyDescent="0.35">
      <c r="A1855" s="1">
        <v>2854</v>
      </c>
      <c r="B1855" s="6">
        <v>44915</v>
      </c>
      <c r="C1855" s="1">
        <v>204</v>
      </c>
      <c r="D1855" s="1">
        <v>305</v>
      </c>
      <c r="E1855" s="1">
        <v>104</v>
      </c>
      <c r="F1855" s="1">
        <v>3</v>
      </c>
      <c r="G1855" s="15">
        <v>285.33999999999997</v>
      </c>
      <c r="H1855" s="15">
        <v>856.02</v>
      </c>
      <c r="I1855" s="15">
        <v>145.52340000000001</v>
      </c>
      <c r="J1855" s="1" t="b">
        <v>0</v>
      </c>
      <c r="K1855" s="9" t="s">
        <v>394</v>
      </c>
      <c r="L1855" s="1">
        <v>2022</v>
      </c>
      <c r="M1855" s="1">
        <v>12</v>
      </c>
      <c r="N1855" s="1" t="s">
        <v>31</v>
      </c>
      <c r="O1855" s="1">
        <v>12</v>
      </c>
      <c r="P1855" t="str">
        <f t="shared" si="29"/>
        <v>afternoon</v>
      </c>
    </row>
    <row r="1856" spans="1:16" ht="15.75" customHeight="1" x14ac:dyDescent="0.35">
      <c r="A1856" s="1">
        <v>2855</v>
      </c>
      <c r="B1856" s="6">
        <v>45464</v>
      </c>
      <c r="C1856" s="1">
        <v>202</v>
      </c>
      <c r="D1856" s="1">
        <v>305</v>
      </c>
      <c r="E1856" s="1">
        <v>103</v>
      </c>
      <c r="F1856" s="1">
        <v>5</v>
      </c>
      <c r="G1856" s="15">
        <v>350.43799999999999</v>
      </c>
      <c r="H1856" s="15">
        <v>1752.19</v>
      </c>
      <c r="I1856" s="15">
        <v>332.91610000000003</v>
      </c>
      <c r="J1856" s="1" t="b">
        <v>0</v>
      </c>
      <c r="K1856" s="9" t="s">
        <v>781</v>
      </c>
      <c r="L1856" s="1">
        <v>2024</v>
      </c>
      <c r="M1856" s="1">
        <v>6</v>
      </c>
      <c r="N1856" s="1" t="s">
        <v>26</v>
      </c>
      <c r="O1856" s="1">
        <v>11</v>
      </c>
      <c r="P1856" t="str">
        <f t="shared" si="29"/>
        <v>morning</v>
      </c>
    </row>
    <row r="1857" spans="1:16" ht="15.75" customHeight="1" x14ac:dyDescent="0.35">
      <c r="A1857" s="1">
        <v>2856</v>
      </c>
      <c r="B1857" s="6">
        <v>45485</v>
      </c>
      <c r="C1857" s="1">
        <v>201</v>
      </c>
      <c r="D1857" s="1">
        <v>303</v>
      </c>
      <c r="E1857" s="1">
        <v>102</v>
      </c>
      <c r="F1857" s="1">
        <v>6</v>
      </c>
      <c r="G1857" s="15">
        <v>571.05400000000009</v>
      </c>
      <c r="H1857" s="15">
        <v>3426.3240000000005</v>
      </c>
      <c r="I1857" s="15">
        <v>719.52804000000003</v>
      </c>
      <c r="J1857" s="1" t="b">
        <v>0</v>
      </c>
      <c r="K1857" s="9" t="s">
        <v>1064</v>
      </c>
      <c r="L1857" s="1">
        <v>2024</v>
      </c>
      <c r="M1857" s="1">
        <v>7</v>
      </c>
      <c r="N1857" s="1" t="s">
        <v>26</v>
      </c>
      <c r="O1857" s="1">
        <v>8</v>
      </c>
      <c r="P1857" t="str">
        <f t="shared" si="29"/>
        <v>morning</v>
      </c>
    </row>
    <row r="1858" spans="1:16" ht="15.75" customHeight="1" x14ac:dyDescent="0.35">
      <c r="A1858" s="1">
        <v>2857</v>
      </c>
      <c r="B1858" s="6">
        <v>45259</v>
      </c>
      <c r="C1858" s="1">
        <v>202</v>
      </c>
      <c r="D1858" s="1">
        <v>305</v>
      </c>
      <c r="E1858" s="1">
        <v>101</v>
      </c>
      <c r="F1858" s="1">
        <v>5</v>
      </c>
      <c r="G1858" s="15">
        <v>439.45000000000005</v>
      </c>
      <c r="H1858" s="15">
        <v>2197.25</v>
      </c>
      <c r="I1858" s="15">
        <v>549.3125</v>
      </c>
      <c r="J1858" s="1" t="b">
        <v>0</v>
      </c>
      <c r="K1858" s="9" t="s">
        <v>447</v>
      </c>
      <c r="L1858" s="1">
        <v>2023</v>
      </c>
      <c r="M1858" s="1">
        <v>11</v>
      </c>
      <c r="N1858" s="1" t="s">
        <v>18</v>
      </c>
      <c r="O1858" s="1">
        <v>20</v>
      </c>
      <c r="P1858" t="str">
        <f t="shared" si="29"/>
        <v>evening</v>
      </c>
    </row>
    <row r="1859" spans="1:16" ht="15.75" customHeight="1" x14ac:dyDescent="0.35">
      <c r="A1859" s="1">
        <v>2858</v>
      </c>
      <c r="B1859" s="6">
        <v>45119</v>
      </c>
      <c r="C1859" s="1">
        <v>205</v>
      </c>
      <c r="D1859" s="1">
        <v>301</v>
      </c>
      <c r="E1859" s="1">
        <v>103</v>
      </c>
      <c r="F1859" s="1">
        <v>8</v>
      </c>
      <c r="G1859" s="15">
        <v>642.70799999999997</v>
      </c>
      <c r="H1859" s="15">
        <v>5141.6639999999998</v>
      </c>
      <c r="I1859" s="15">
        <v>1542.4992</v>
      </c>
      <c r="J1859" s="1" t="b">
        <v>0</v>
      </c>
      <c r="K1859" s="9" t="s">
        <v>868</v>
      </c>
      <c r="L1859" s="1">
        <v>2023</v>
      </c>
      <c r="M1859" s="1">
        <v>7</v>
      </c>
      <c r="N1859" s="1" t="s">
        <v>18</v>
      </c>
      <c r="O1859" s="1">
        <v>12</v>
      </c>
      <c r="P1859" t="str">
        <f t="shared" si="29"/>
        <v>afternoon</v>
      </c>
    </row>
    <row r="1860" spans="1:16" ht="15.75" customHeight="1" x14ac:dyDescent="0.35">
      <c r="A1860" s="1">
        <v>2859</v>
      </c>
      <c r="B1860" s="6">
        <v>44946</v>
      </c>
      <c r="C1860" s="1">
        <v>203</v>
      </c>
      <c r="D1860" s="1">
        <v>303</v>
      </c>
      <c r="E1860" s="1">
        <v>104</v>
      </c>
      <c r="F1860" s="1">
        <v>2</v>
      </c>
      <c r="G1860" s="15">
        <v>449.35</v>
      </c>
      <c r="H1860" s="15">
        <v>898.7</v>
      </c>
      <c r="I1860" s="15">
        <v>134.80500000000001</v>
      </c>
      <c r="J1860" s="1" t="b">
        <v>0</v>
      </c>
      <c r="K1860" s="9" t="s">
        <v>1065</v>
      </c>
      <c r="L1860" s="1">
        <v>2023</v>
      </c>
      <c r="M1860" s="1">
        <v>1</v>
      </c>
      <c r="N1860" s="1" t="s">
        <v>26</v>
      </c>
      <c r="O1860" s="1">
        <v>1</v>
      </c>
      <c r="P1860" t="str">
        <f t="shared" si="29"/>
        <v>morning</v>
      </c>
    </row>
    <row r="1861" spans="1:16" ht="15.75" customHeight="1" x14ac:dyDescent="0.35">
      <c r="A1861" s="1">
        <v>2860</v>
      </c>
      <c r="B1861" s="6">
        <v>45543</v>
      </c>
      <c r="C1861" s="1">
        <v>202</v>
      </c>
      <c r="D1861" s="1">
        <v>305</v>
      </c>
      <c r="E1861" s="1">
        <v>103</v>
      </c>
      <c r="F1861" s="1">
        <v>4</v>
      </c>
      <c r="G1861" s="15">
        <v>265.49600000000004</v>
      </c>
      <c r="H1861" s="15">
        <v>1061.9840000000002</v>
      </c>
      <c r="I1861" s="15">
        <v>180.53728000000004</v>
      </c>
      <c r="J1861" s="1" t="b">
        <v>0</v>
      </c>
      <c r="K1861" s="9" t="s">
        <v>87</v>
      </c>
      <c r="L1861" s="1">
        <v>2024</v>
      </c>
      <c r="M1861" s="1">
        <v>9</v>
      </c>
      <c r="N1861" s="1" t="s">
        <v>20</v>
      </c>
      <c r="O1861" s="1">
        <v>2</v>
      </c>
      <c r="P1861" t="str">
        <f t="shared" si="29"/>
        <v>morning</v>
      </c>
    </row>
    <row r="1862" spans="1:16" ht="15.75" customHeight="1" x14ac:dyDescent="0.35">
      <c r="A1862" s="1">
        <v>2861</v>
      </c>
      <c r="B1862" s="6">
        <v>45349</v>
      </c>
      <c r="C1862" s="1">
        <v>205</v>
      </c>
      <c r="D1862" s="1">
        <v>304</v>
      </c>
      <c r="E1862" s="1">
        <v>102</v>
      </c>
      <c r="F1862" s="1">
        <v>5</v>
      </c>
      <c r="G1862" s="15">
        <v>475.64</v>
      </c>
      <c r="H1862" s="15">
        <v>2378.1999999999998</v>
      </c>
      <c r="I1862" s="15">
        <v>451.85799999999995</v>
      </c>
      <c r="J1862" s="1" t="b">
        <v>0</v>
      </c>
      <c r="K1862" s="9" t="s">
        <v>576</v>
      </c>
      <c r="L1862" s="1">
        <v>2024</v>
      </c>
      <c r="M1862" s="1">
        <v>2</v>
      </c>
      <c r="N1862" s="1" t="s">
        <v>31</v>
      </c>
      <c r="O1862" s="1">
        <v>5</v>
      </c>
      <c r="P1862" t="str">
        <f t="shared" si="29"/>
        <v>morning</v>
      </c>
    </row>
    <row r="1863" spans="1:16" ht="15.75" customHeight="1" x14ac:dyDescent="0.35">
      <c r="A1863" s="1">
        <v>2862</v>
      </c>
      <c r="B1863" s="6">
        <v>45448</v>
      </c>
      <c r="C1863" s="1">
        <v>204</v>
      </c>
      <c r="D1863" s="1">
        <v>303</v>
      </c>
      <c r="E1863" s="1">
        <v>104</v>
      </c>
      <c r="F1863" s="1">
        <v>2</v>
      </c>
      <c r="G1863" s="15">
        <v>47.542000000000002</v>
      </c>
      <c r="H1863" s="15">
        <v>95.084000000000003</v>
      </c>
      <c r="I1863" s="15">
        <v>19.967639999999999</v>
      </c>
      <c r="J1863" s="1" t="b">
        <v>0</v>
      </c>
      <c r="K1863" s="9" t="s">
        <v>497</v>
      </c>
      <c r="L1863" s="1">
        <v>2024</v>
      </c>
      <c r="M1863" s="1">
        <v>6</v>
      </c>
      <c r="N1863" s="1" t="s">
        <v>18</v>
      </c>
      <c r="O1863" s="1">
        <v>7</v>
      </c>
      <c r="P1863" t="str">
        <f t="shared" si="29"/>
        <v>morning</v>
      </c>
    </row>
    <row r="1864" spans="1:16" ht="15.75" customHeight="1" x14ac:dyDescent="0.35">
      <c r="A1864" s="1">
        <v>2863</v>
      </c>
      <c r="B1864" s="6">
        <v>45083</v>
      </c>
      <c r="C1864" s="1">
        <v>201</v>
      </c>
      <c r="D1864" s="1">
        <v>305</v>
      </c>
      <c r="E1864" s="1">
        <v>101</v>
      </c>
      <c r="F1864" s="1">
        <v>3</v>
      </c>
      <c r="G1864" s="15">
        <v>474.51800000000003</v>
      </c>
      <c r="H1864" s="15">
        <v>1423.5540000000001</v>
      </c>
      <c r="I1864" s="15">
        <v>355.88850000000002</v>
      </c>
      <c r="J1864" s="1" t="b">
        <v>1</v>
      </c>
      <c r="K1864" s="9" t="s">
        <v>387</v>
      </c>
      <c r="L1864" s="1">
        <v>2023</v>
      </c>
      <c r="M1864" s="1">
        <v>6</v>
      </c>
      <c r="N1864" s="1" t="s">
        <v>31</v>
      </c>
      <c r="O1864" s="1">
        <v>14</v>
      </c>
      <c r="P1864" t="str">
        <f t="shared" si="29"/>
        <v>afternoon</v>
      </c>
    </row>
    <row r="1865" spans="1:16" ht="15.75" customHeight="1" x14ac:dyDescent="0.35">
      <c r="A1865" s="1">
        <v>2864</v>
      </c>
      <c r="B1865" s="6">
        <v>45453</v>
      </c>
      <c r="C1865" s="1">
        <v>202</v>
      </c>
      <c r="D1865" s="1">
        <v>304</v>
      </c>
      <c r="E1865" s="1">
        <v>105</v>
      </c>
      <c r="F1865" s="1">
        <v>5</v>
      </c>
      <c r="G1865" s="15">
        <v>504.65800000000002</v>
      </c>
      <c r="H1865" s="15">
        <v>2523.29</v>
      </c>
      <c r="I1865" s="15">
        <v>756.98699999999997</v>
      </c>
      <c r="J1865" s="1" t="b">
        <v>0</v>
      </c>
      <c r="K1865" s="9" t="s">
        <v>567</v>
      </c>
      <c r="L1865" s="1">
        <v>2024</v>
      </c>
      <c r="M1865" s="1">
        <v>6</v>
      </c>
      <c r="N1865" s="1" t="s">
        <v>28</v>
      </c>
      <c r="O1865" s="1">
        <v>17</v>
      </c>
      <c r="P1865" t="str">
        <f t="shared" si="29"/>
        <v>afternoon</v>
      </c>
    </row>
    <row r="1866" spans="1:16" ht="15.75" customHeight="1" x14ac:dyDescent="0.35">
      <c r="A1866" s="1">
        <v>2865</v>
      </c>
      <c r="B1866" s="6">
        <v>45271</v>
      </c>
      <c r="C1866" s="1">
        <v>202</v>
      </c>
      <c r="D1866" s="1">
        <v>302</v>
      </c>
      <c r="E1866" s="1">
        <v>101</v>
      </c>
      <c r="F1866" s="1">
        <v>1</v>
      </c>
      <c r="G1866" s="15">
        <v>197.75800000000001</v>
      </c>
      <c r="H1866" s="15">
        <v>197.75800000000001</v>
      </c>
      <c r="I1866" s="15">
        <v>29.663699999999999</v>
      </c>
      <c r="J1866" s="1" t="b">
        <v>0</v>
      </c>
      <c r="K1866" s="9" t="s">
        <v>572</v>
      </c>
      <c r="L1866" s="1">
        <v>2023</v>
      </c>
      <c r="M1866" s="1">
        <v>12</v>
      </c>
      <c r="N1866" s="1" t="s">
        <v>28</v>
      </c>
      <c r="O1866" s="1">
        <v>4</v>
      </c>
      <c r="P1866" t="str">
        <f t="shared" si="29"/>
        <v>morning</v>
      </c>
    </row>
    <row r="1867" spans="1:16" ht="15.75" customHeight="1" x14ac:dyDescent="0.35">
      <c r="A1867" s="1">
        <v>2866</v>
      </c>
      <c r="B1867" s="6">
        <v>45209</v>
      </c>
      <c r="C1867" s="1">
        <v>204</v>
      </c>
      <c r="D1867" s="1">
        <v>302</v>
      </c>
      <c r="E1867" s="1">
        <v>102</v>
      </c>
      <c r="F1867" s="1">
        <v>3</v>
      </c>
      <c r="G1867" s="15">
        <v>608.76200000000006</v>
      </c>
      <c r="H1867" s="15">
        <v>1826.2860000000001</v>
      </c>
      <c r="I1867" s="15">
        <v>310.46862000000004</v>
      </c>
      <c r="J1867" s="1" t="b">
        <v>0</v>
      </c>
      <c r="K1867" s="9" t="s">
        <v>517</v>
      </c>
      <c r="L1867" s="1">
        <v>2023</v>
      </c>
      <c r="M1867" s="1">
        <v>10</v>
      </c>
      <c r="N1867" s="1" t="s">
        <v>31</v>
      </c>
      <c r="O1867" s="1">
        <v>23</v>
      </c>
      <c r="P1867" t="str">
        <f t="shared" ref="P1867:P1930" si="30">IF(O1867 &lt; 12, "morning", IF(O1867 &lt; 18, "afternoon", IF(O1867 &lt; 21, "evening", "night")))</f>
        <v>night</v>
      </c>
    </row>
    <row r="1868" spans="1:16" ht="15.75" customHeight="1" x14ac:dyDescent="0.35">
      <c r="A1868" s="1">
        <v>2867</v>
      </c>
      <c r="B1868" s="6">
        <v>45466</v>
      </c>
      <c r="C1868" s="1">
        <v>204</v>
      </c>
      <c r="D1868" s="1">
        <v>302</v>
      </c>
      <c r="E1868" s="1">
        <v>103</v>
      </c>
      <c r="F1868" s="1">
        <v>6</v>
      </c>
      <c r="G1868" s="15">
        <v>582.80200000000013</v>
      </c>
      <c r="H1868" s="15">
        <v>3496.8120000000008</v>
      </c>
      <c r="I1868" s="15">
        <v>664.39428000000021</v>
      </c>
      <c r="J1868" s="1" t="b">
        <v>0</v>
      </c>
      <c r="K1868" s="9" t="s">
        <v>53</v>
      </c>
      <c r="L1868" s="1">
        <v>2024</v>
      </c>
      <c r="M1868" s="1">
        <v>6</v>
      </c>
      <c r="N1868" s="1" t="s">
        <v>20</v>
      </c>
      <c r="O1868" s="1">
        <v>12</v>
      </c>
      <c r="P1868" t="str">
        <f t="shared" si="30"/>
        <v>afternoon</v>
      </c>
    </row>
    <row r="1869" spans="1:16" ht="15.75" customHeight="1" x14ac:dyDescent="0.35">
      <c r="A1869" s="1">
        <v>2868</v>
      </c>
      <c r="B1869" s="6">
        <v>45556</v>
      </c>
      <c r="C1869" s="1">
        <v>205</v>
      </c>
      <c r="D1869" s="1">
        <v>302</v>
      </c>
      <c r="E1869" s="1">
        <v>102</v>
      </c>
      <c r="F1869" s="1">
        <v>2</v>
      </c>
      <c r="G1869" s="15">
        <v>307.64800000000002</v>
      </c>
      <c r="H1869" s="15">
        <v>615.29600000000005</v>
      </c>
      <c r="I1869" s="15">
        <v>129.21216000000001</v>
      </c>
      <c r="J1869" s="1" t="b">
        <v>0</v>
      </c>
      <c r="K1869" s="9" t="s">
        <v>532</v>
      </c>
      <c r="L1869" s="1">
        <v>2024</v>
      </c>
      <c r="M1869" s="1">
        <v>9</v>
      </c>
      <c r="N1869" s="1" t="s">
        <v>22</v>
      </c>
      <c r="O1869" s="1">
        <v>16</v>
      </c>
      <c r="P1869" t="str">
        <f t="shared" si="30"/>
        <v>afternoon</v>
      </c>
    </row>
    <row r="1870" spans="1:16" ht="15.75" customHeight="1" x14ac:dyDescent="0.35">
      <c r="A1870" s="1">
        <v>2869</v>
      </c>
      <c r="B1870" s="6">
        <v>45234</v>
      </c>
      <c r="C1870" s="1">
        <v>205</v>
      </c>
      <c r="D1870" s="1">
        <v>304</v>
      </c>
      <c r="E1870" s="1">
        <v>102</v>
      </c>
      <c r="F1870" s="1">
        <v>6</v>
      </c>
      <c r="G1870" s="15">
        <v>115.214</v>
      </c>
      <c r="H1870" s="15">
        <v>691.28399999999999</v>
      </c>
      <c r="I1870" s="15">
        <v>172.821</v>
      </c>
      <c r="J1870" s="1" t="b">
        <v>1</v>
      </c>
      <c r="K1870" s="9" t="s">
        <v>578</v>
      </c>
      <c r="L1870" s="1">
        <v>2023</v>
      </c>
      <c r="M1870" s="1">
        <v>11</v>
      </c>
      <c r="N1870" s="1" t="s">
        <v>22</v>
      </c>
      <c r="O1870" s="1">
        <v>17</v>
      </c>
      <c r="P1870" t="str">
        <f t="shared" si="30"/>
        <v>afternoon</v>
      </c>
    </row>
    <row r="1871" spans="1:16" ht="15.75" customHeight="1" x14ac:dyDescent="0.35">
      <c r="A1871" s="1">
        <v>2870</v>
      </c>
      <c r="B1871" s="6">
        <v>45368</v>
      </c>
      <c r="C1871" s="1">
        <v>203</v>
      </c>
      <c r="D1871" s="1">
        <v>304</v>
      </c>
      <c r="E1871" s="1">
        <v>104</v>
      </c>
      <c r="F1871" s="1">
        <v>6</v>
      </c>
      <c r="G1871" s="15">
        <v>90.332000000000008</v>
      </c>
      <c r="H1871" s="15">
        <v>541.99200000000008</v>
      </c>
      <c r="I1871" s="15">
        <v>162.59760000000003</v>
      </c>
      <c r="J1871" s="1" t="b">
        <v>0</v>
      </c>
      <c r="K1871" s="9" t="s">
        <v>625</v>
      </c>
      <c r="L1871" s="1">
        <v>2024</v>
      </c>
      <c r="M1871" s="1">
        <v>3</v>
      </c>
      <c r="N1871" s="1" t="s">
        <v>20</v>
      </c>
      <c r="O1871" s="1">
        <v>6</v>
      </c>
      <c r="P1871" t="str">
        <f t="shared" si="30"/>
        <v>morning</v>
      </c>
    </row>
    <row r="1872" spans="1:16" ht="15.75" customHeight="1" x14ac:dyDescent="0.35">
      <c r="A1872" s="1">
        <v>2747</v>
      </c>
      <c r="B1872" s="6">
        <v>45582</v>
      </c>
      <c r="C1872" s="1">
        <v>205</v>
      </c>
      <c r="D1872" s="1">
        <v>304</v>
      </c>
      <c r="E1872" s="1">
        <v>105</v>
      </c>
      <c r="F1872" s="1">
        <v>8</v>
      </c>
      <c r="G1872" s="15">
        <v>74.117999999999995</v>
      </c>
      <c r="H1872" s="15">
        <v>592.94399999999996</v>
      </c>
      <c r="I1872" s="15">
        <v>112.65935999999999</v>
      </c>
      <c r="J1872" s="1" t="b">
        <v>0</v>
      </c>
      <c r="K1872" s="9" t="s">
        <v>1020</v>
      </c>
      <c r="L1872" s="1">
        <v>2024</v>
      </c>
      <c r="M1872" s="1">
        <v>10</v>
      </c>
      <c r="N1872" s="1" t="s">
        <v>16</v>
      </c>
      <c r="O1872" s="1">
        <v>22</v>
      </c>
      <c r="P1872" t="str">
        <f t="shared" si="30"/>
        <v>night</v>
      </c>
    </row>
    <row r="1873" spans="1:16" ht="15.75" customHeight="1" x14ac:dyDescent="0.35">
      <c r="A1873" s="1">
        <v>2872</v>
      </c>
      <c r="B1873" s="6">
        <v>45406</v>
      </c>
      <c r="C1873" s="1">
        <v>201</v>
      </c>
      <c r="D1873" s="1">
        <v>302</v>
      </c>
      <c r="E1873" s="1">
        <v>101</v>
      </c>
      <c r="F1873" s="1">
        <v>3</v>
      </c>
      <c r="G1873" s="15">
        <v>224.79600000000002</v>
      </c>
      <c r="H1873" s="15">
        <v>674.38800000000003</v>
      </c>
      <c r="I1873" s="15">
        <v>114.64596000000002</v>
      </c>
      <c r="J1873" s="1" t="b">
        <v>0</v>
      </c>
      <c r="K1873" s="9" t="s">
        <v>119</v>
      </c>
      <c r="L1873" s="1">
        <v>2024</v>
      </c>
      <c r="M1873" s="1">
        <v>4</v>
      </c>
      <c r="N1873" s="1" t="s">
        <v>18</v>
      </c>
      <c r="O1873" s="1">
        <v>3</v>
      </c>
      <c r="P1873" t="str">
        <f t="shared" si="30"/>
        <v>morning</v>
      </c>
    </row>
    <row r="1874" spans="1:16" ht="15.75" customHeight="1" x14ac:dyDescent="0.35">
      <c r="A1874" s="1">
        <v>2873</v>
      </c>
      <c r="B1874" s="6">
        <v>44946</v>
      </c>
      <c r="C1874" s="1">
        <v>202</v>
      </c>
      <c r="D1874" s="1">
        <v>303</v>
      </c>
      <c r="E1874" s="1">
        <v>103</v>
      </c>
      <c r="F1874" s="1">
        <v>9</v>
      </c>
      <c r="G1874" s="15">
        <v>251.43800000000005</v>
      </c>
      <c r="H1874" s="15">
        <v>2262.9420000000005</v>
      </c>
      <c r="I1874" s="15">
        <v>429.95898000000011</v>
      </c>
      <c r="J1874" s="1" t="b">
        <v>0</v>
      </c>
      <c r="K1874" s="9" t="s">
        <v>72</v>
      </c>
      <c r="L1874" s="1">
        <v>2023</v>
      </c>
      <c r="M1874" s="1">
        <v>1</v>
      </c>
      <c r="N1874" s="1" t="s">
        <v>26</v>
      </c>
      <c r="O1874" s="1">
        <v>4</v>
      </c>
      <c r="P1874" t="str">
        <f t="shared" si="30"/>
        <v>morning</v>
      </c>
    </row>
    <row r="1875" spans="1:16" ht="15.75" customHeight="1" x14ac:dyDescent="0.35">
      <c r="A1875" s="1">
        <v>2874</v>
      </c>
      <c r="B1875" s="6">
        <v>44885</v>
      </c>
      <c r="C1875" s="1">
        <v>204</v>
      </c>
      <c r="D1875" s="1">
        <v>301</v>
      </c>
      <c r="E1875" s="1">
        <v>103</v>
      </c>
      <c r="F1875" s="1">
        <v>5</v>
      </c>
      <c r="G1875" s="15">
        <v>565.24600000000009</v>
      </c>
      <c r="H1875" s="15">
        <v>2826.2300000000005</v>
      </c>
      <c r="I1875" s="15">
        <v>593.50830000000008</v>
      </c>
      <c r="J1875" s="1" t="b">
        <v>0</v>
      </c>
      <c r="K1875" s="9" t="s">
        <v>686</v>
      </c>
      <c r="L1875" s="1">
        <v>2022</v>
      </c>
      <c r="M1875" s="1">
        <v>11</v>
      </c>
      <c r="N1875" s="1" t="s">
        <v>20</v>
      </c>
      <c r="O1875" s="1">
        <v>12</v>
      </c>
      <c r="P1875" t="str">
        <f t="shared" si="30"/>
        <v>afternoon</v>
      </c>
    </row>
    <row r="1876" spans="1:16" ht="15.75" customHeight="1" x14ac:dyDescent="0.35">
      <c r="A1876" s="1">
        <v>2875</v>
      </c>
      <c r="B1876" s="6">
        <v>45300</v>
      </c>
      <c r="C1876" s="1">
        <v>201</v>
      </c>
      <c r="D1876" s="1">
        <v>302</v>
      </c>
      <c r="E1876" s="1">
        <v>103</v>
      </c>
      <c r="F1876" s="1">
        <v>10</v>
      </c>
      <c r="G1876" s="15">
        <v>495.04400000000004</v>
      </c>
      <c r="H1876" s="15">
        <v>4950.4400000000005</v>
      </c>
      <c r="I1876" s="15">
        <v>1237.6100000000001</v>
      </c>
      <c r="J1876" s="1" t="b">
        <v>1</v>
      </c>
      <c r="K1876" s="9" t="s">
        <v>528</v>
      </c>
      <c r="L1876" s="1">
        <v>2024</v>
      </c>
      <c r="M1876" s="1">
        <v>1</v>
      </c>
      <c r="N1876" s="1" t="s">
        <v>31</v>
      </c>
      <c r="O1876" s="1">
        <v>16</v>
      </c>
      <c r="P1876" t="str">
        <f t="shared" si="30"/>
        <v>afternoon</v>
      </c>
    </row>
    <row r="1877" spans="1:16" ht="15.75" customHeight="1" x14ac:dyDescent="0.35">
      <c r="A1877" s="1">
        <v>2876</v>
      </c>
      <c r="B1877" s="6">
        <v>45182</v>
      </c>
      <c r="C1877" s="1">
        <v>202</v>
      </c>
      <c r="D1877" s="1">
        <v>304</v>
      </c>
      <c r="E1877" s="1">
        <v>104</v>
      </c>
      <c r="F1877" s="1">
        <v>4</v>
      </c>
      <c r="G1877" s="15">
        <v>466.37800000000004</v>
      </c>
      <c r="H1877" s="15">
        <v>1865.5120000000002</v>
      </c>
      <c r="I1877" s="15">
        <v>559.65359999999998</v>
      </c>
      <c r="J1877" s="1" t="b">
        <v>0</v>
      </c>
      <c r="K1877" s="9" t="s">
        <v>114</v>
      </c>
      <c r="L1877" s="1">
        <v>2023</v>
      </c>
      <c r="M1877" s="1">
        <v>9</v>
      </c>
      <c r="N1877" s="1" t="s">
        <v>18</v>
      </c>
      <c r="O1877" s="1">
        <v>12</v>
      </c>
      <c r="P1877" t="str">
        <f t="shared" si="30"/>
        <v>afternoon</v>
      </c>
    </row>
    <row r="1878" spans="1:16" ht="15.75" customHeight="1" x14ac:dyDescent="0.35">
      <c r="A1878" s="1">
        <v>2099</v>
      </c>
      <c r="B1878" s="6">
        <v>45590</v>
      </c>
      <c r="C1878" s="1">
        <v>201</v>
      </c>
      <c r="D1878" s="1">
        <v>301</v>
      </c>
      <c r="E1878" s="1">
        <v>103</v>
      </c>
      <c r="F1878" s="1">
        <v>1</v>
      </c>
      <c r="G1878" s="15">
        <v>587.48800000000006</v>
      </c>
      <c r="H1878" s="15">
        <v>587.48800000000006</v>
      </c>
      <c r="I1878" s="15">
        <v>111.62272000000002</v>
      </c>
      <c r="J1878" s="1" t="b">
        <v>0</v>
      </c>
      <c r="K1878" s="9" t="s">
        <v>683</v>
      </c>
      <c r="L1878" s="1">
        <v>2024</v>
      </c>
      <c r="M1878" s="1">
        <v>10</v>
      </c>
      <c r="N1878" s="1" t="s">
        <v>26</v>
      </c>
      <c r="O1878" s="1">
        <v>17</v>
      </c>
      <c r="P1878" t="str">
        <f t="shared" si="30"/>
        <v>afternoon</v>
      </c>
    </row>
    <row r="1879" spans="1:16" ht="15.75" customHeight="1" x14ac:dyDescent="0.35">
      <c r="A1879" s="1">
        <v>2878</v>
      </c>
      <c r="B1879" s="6">
        <v>44929</v>
      </c>
      <c r="C1879" s="1">
        <v>205</v>
      </c>
      <c r="D1879" s="1">
        <v>302</v>
      </c>
      <c r="E1879" s="1">
        <v>103</v>
      </c>
      <c r="F1879" s="1">
        <v>1</v>
      </c>
      <c r="G1879" s="15">
        <v>551.07800000000009</v>
      </c>
      <c r="H1879" s="15">
        <v>551.07800000000009</v>
      </c>
      <c r="I1879" s="15">
        <v>93.683260000000018</v>
      </c>
      <c r="J1879" s="1" t="b">
        <v>0</v>
      </c>
      <c r="K1879" s="9" t="s">
        <v>1066</v>
      </c>
      <c r="L1879" s="1">
        <v>2023</v>
      </c>
      <c r="M1879" s="1">
        <v>1</v>
      </c>
      <c r="N1879" s="1" t="s">
        <v>31</v>
      </c>
      <c r="O1879" s="1">
        <v>0</v>
      </c>
      <c r="P1879" t="str">
        <f t="shared" si="30"/>
        <v>morning</v>
      </c>
    </row>
    <row r="1880" spans="1:16" ht="15.75" customHeight="1" x14ac:dyDescent="0.35">
      <c r="A1880" s="1">
        <v>2879</v>
      </c>
      <c r="B1880" s="6">
        <v>45308</v>
      </c>
      <c r="C1880" s="1">
        <v>204</v>
      </c>
      <c r="D1880" s="1">
        <v>305</v>
      </c>
      <c r="E1880" s="1">
        <v>101</v>
      </c>
      <c r="F1880" s="1">
        <v>5</v>
      </c>
      <c r="G1880" s="15">
        <v>571.34</v>
      </c>
      <c r="H1880" s="15">
        <v>2856.7000000000003</v>
      </c>
      <c r="I1880" s="15">
        <v>542.77300000000002</v>
      </c>
      <c r="J1880" s="1" t="b">
        <v>1</v>
      </c>
      <c r="K1880" s="9" t="s">
        <v>1067</v>
      </c>
      <c r="L1880" s="1">
        <v>2024</v>
      </c>
      <c r="M1880" s="1">
        <v>1</v>
      </c>
      <c r="N1880" s="1" t="s">
        <v>18</v>
      </c>
      <c r="O1880" s="1">
        <v>1</v>
      </c>
      <c r="P1880" t="str">
        <f t="shared" si="30"/>
        <v>morning</v>
      </c>
    </row>
    <row r="1881" spans="1:16" ht="15.75" customHeight="1" x14ac:dyDescent="0.35">
      <c r="A1881" s="1">
        <v>2880</v>
      </c>
      <c r="B1881" s="6">
        <v>44944</v>
      </c>
      <c r="C1881" s="1">
        <v>205</v>
      </c>
      <c r="D1881" s="1">
        <v>305</v>
      </c>
      <c r="E1881" s="1">
        <v>103</v>
      </c>
      <c r="F1881" s="1">
        <v>7</v>
      </c>
      <c r="G1881" s="15">
        <v>299.79400000000004</v>
      </c>
      <c r="H1881" s="15">
        <v>2098.5580000000004</v>
      </c>
      <c r="I1881" s="15">
        <v>440.69718000000006</v>
      </c>
      <c r="J1881" s="1" t="b">
        <v>0</v>
      </c>
      <c r="K1881" s="9" t="s">
        <v>374</v>
      </c>
      <c r="L1881" s="1">
        <v>2023</v>
      </c>
      <c r="M1881" s="1">
        <v>1</v>
      </c>
      <c r="N1881" s="1" t="s">
        <v>18</v>
      </c>
      <c r="O1881" s="1">
        <v>12</v>
      </c>
      <c r="P1881" t="str">
        <f t="shared" si="30"/>
        <v>afternoon</v>
      </c>
    </row>
    <row r="1882" spans="1:16" ht="15.75" customHeight="1" x14ac:dyDescent="0.35">
      <c r="A1882" s="1">
        <v>2881</v>
      </c>
      <c r="B1882" s="6">
        <v>45272</v>
      </c>
      <c r="C1882" s="1">
        <v>202</v>
      </c>
      <c r="D1882" s="1">
        <v>301</v>
      </c>
      <c r="E1882" s="1">
        <v>104</v>
      </c>
      <c r="F1882" s="1">
        <v>9</v>
      </c>
      <c r="G1882" s="15">
        <v>357.94</v>
      </c>
      <c r="H1882" s="15">
        <v>3221.46</v>
      </c>
      <c r="I1882" s="15">
        <v>805.36500000000001</v>
      </c>
      <c r="J1882" s="1" t="b">
        <v>0</v>
      </c>
      <c r="K1882" s="9" t="s">
        <v>434</v>
      </c>
      <c r="L1882" s="1">
        <v>2023</v>
      </c>
      <c r="M1882" s="1">
        <v>12</v>
      </c>
      <c r="N1882" s="1" t="s">
        <v>31</v>
      </c>
      <c r="O1882" s="1">
        <v>5</v>
      </c>
      <c r="P1882" t="str">
        <f t="shared" si="30"/>
        <v>morning</v>
      </c>
    </row>
    <row r="1883" spans="1:16" ht="15.75" customHeight="1" x14ac:dyDescent="0.35">
      <c r="A1883" s="1">
        <v>2882</v>
      </c>
      <c r="B1883" s="6">
        <v>45274</v>
      </c>
      <c r="C1883" s="1">
        <v>204</v>
      </c>
      <c r="D1883" s="1">
        <v>301</v>
      </c>
      <c r="E1883" s="1">
        <v>104</v>
      </c>
      <c r="F1883" s="1">
        <v>9</v>
      </c>
      <c r="G1883" s="15">
        <v>185.15200000000002</v>
      </c>
      <c r="H1883" s="15">
        <v>1666.3680000000002</v>
      </c>
      <c r="I1883" s="15">
        <v>499.91040000000004</v>
      </c>
      <c r="J1883" s="1" t="b">
        <v>1</v>
      </c>
      <c r="K1883" s="9" t="s">
        <v>1068</v>
      </c>
      <c r="L1883" s="1">
        <v>2023</v>
      </c>
      <c r="M1883" s="1">
        <v>12</v>
      </c>
      <c r="N1883" s="1" t="s">
        <v>16</v>
      </c>
      <c r="O1883" s="1">
        <v>6</v>
      </c>
      <c r="P1883" t="str">
        <f t="shared" si="30"/>
        <v>morning</v>
      </c>
    </row>
    <row r="1884" spans="1:16" ht="15.75" customHeight="1" x14ac:dyDescent="0.35">
      <c r="A1884" s="1">
        <v>2883</v>
      </c>
      <c r="B1884" s="6">
        <v>45144</v>
      </c>
      <c r="C1884" s="1">
        <v>201</v>
      </c>
      <c r="D1884" s="1">
        <v>303</v>
      </c>
      <c r="E1884" s="1">
        <v>105</v>
      </c>
      <c r="F1884" s="1">
        <v>8</v>
      </c>
      <c r="G1884" s="15">
        <v>628.42999999999995</v>
      </c>
      <c r="H1884" s="15">
        <v>5027.4399999999996</v>
      </c>
      <c r="I1884" s="15">
        <v>754.11599999999987</v>
      </c>
      <c r="J1884" s="1" t="b">
        <v>0</v>
      </c>
      <c r="K1884" s="9" t="s">
        <v>1069</v>
      </c>
      <c r="L1884" s="1">
        <v>2023</v>
      </c>
      <c r="M1884" s="1">
        <v>8</v>
      </c>
      <c r="N1884" s="1" t="s">
        <v>20</v>
      </c>
      <c r="O1884" s="1">
        <v>11</v>
      </c>
      <c r="P1884" t="str">
        <f t="shared" si="30"/>
        <v>morning</v>
      </c>
    </row>
    <row r="1885" spans="1:16" ht="15.75" customHeight="1" x14ac:dyDescent="0.35">
      <c r="A1885" s="1">
        <v>2884</v>
      </c>
      <c r="B1885" s="6">
        <v>44936</v>
      </c>
      <c r="C1885" s="1">
        <v>205</v>
      </c>
      <c r="D1885" s="1">
        <v>301</v>
      </c>
      <c r="E1885" s="1">
        <v>101</v>
      </c>
      <c r="F1885" s="1">
        <v>4</v>
      </c>
      <c r="G1885" s="15">
        <v>259.55600000000004</v>
      </c>
      <c r="H1885" s="15">
        <v>1038.2240000000002</v>
      </c>
      <c r="I1885" s="15">
        <v>176.49808000000004</v>
      </c>
      <c r="J1885" s="1" t="b">
        <v>0</v>
      </c>
      <c r="K1885" s="9" t="s">
        <v>465</v>
      </c>
      <c r="L1885" s="1">
        <v>2023</v>
      </c>
      <c r="M1885" s="1">
        <v>1</v>
      </c>
      <c r="N1885" s="1" t="s">
        <v>31</v>
      </c>
      <c r="O1885" s="1">
        <v>7</v>
      </c>
      <c r="P1885" t="str">
        <f t="shared" si="30"/>
        <v>morning</v>
      </c>
    </row>
    <row r="1886" spans="1:16" ht="15.75" customHeight="1" x14ac:dyDescent="0.35">
      <c r="A1886" s="1">
        <v>2885</v>
      </c>
      <c r="B1886" s="6">
        <v>44860</v>
      </c>
      <c r="C1886" s="1">
        <v>203</v>
      </c>
      <c r="D1886" s="1">
        <v>304</v>
      </c>
      <c r="E1886" s="1">
        <v>101</v>
      </c>
      <c r="F1886" s="1">
        <v>5</v>
      </c>
      <c r="G1886" s="15">
        <v>552.50800000000004</v>
      </c>
      <c r="H1886" s="15">
        <v>2762.54</v>
      </c>
      <c r="I1886" s="15">
        <v>524.88260000000002</v>
      </c>
      <c r="J1886" s="1" t="b">
        <v>1</v>
      </c>
      <c r="K1886" s="9" t="s">
        <v>743</v>
      </c>
      <c r="L1886" s="1">
        <v>2022</v>
      </c>
      <c r="M1886" s="1">
        <v>10</v>
      </c>
      <c r="N1886" s="1" t="s">
        <v>18</v>
      </c>
      <c r="O1886" s="1">
        <v>19</v>
      </c>
      <c r="P1886" t="str">
        <f t="shared" si="30"/>
        <v>evening</v>
      </c>
    </row>
    <row r="1887" spans="1:16" ht="15.75" customHeight="1" x14ac:dyDescent="0.35">
      <c r="A1887" s="1">
        <v>2886</v>
      </c>
      <c r="B1887" s="6">
        <v>45145</v>
      </c>
      <c r="C1887" s="1">
        <v>205</v>
      </c>
      <c r="D1887" s="1">
        <v>305</v>
      </c>
      <c r="E1887" s="1">
        <v>103</v>
      </c>
      <c r="F1887" s="1">
        <v>9</v>
      </c>
      <c r="G1887" s="15">
        <v>574.39800000000002</v>
      </c>
      <c r="H1887" s="15">
        <v>5169.5820000000003</v>
      </c>
      <c r="I1887" s="15">
        <v>1085.61222</v>
      </c>
      <c r="J1887" s="1" t="b">
        <v>0</v>
      </c>
      <c r="K1887" s="9" t="s">
        <v>57</v>
      </c>
      <c r="L1887" s="1">
        <v>2023</v>
      </c>
      <c r="M1887" s="1">
        <v>8</v>
      </c>
      <c r="N1887" s="1" t="s">
        <v>28</v>
      </c>
      <c r="O1887" s="1">
        <v>12</v>
      </c>
      <c r="P1887" t="str">
        <f t="shared" si="30"/>
        <v>afternoon</v>
      </c>
    </row>
    <row r="1888" spans="1:16" ht="15.75" customHeight="1" x14ac:dyDescent="0.35">
      <c r="A1888" s="1">
        <v>2887</v>
      </c>
      <c r="B1888" s="6">
        <v>44997</v>
      </c>
      <c r="C1888" s="1">
        <v>203</v>
      </c>
      <c r="D1888" s="1">
        <v>301</v>
      </c>
      <c r="E1888" s="1">
        <v>103</v>
      </c>
      <c r="F1888" s="1">
        <v>6</v>
      </c>
      <c r="G1888" s="15">
        <v>414.084</v>
      </c>
      <c r="H1888" s="15">
        <v>2484.5039999999999</v>
      </c>
      <c r="I1888" s="15">
        <v>621.12599999999998</v>
      </c>
      <c r="J1888" s="1" t="b">
        <v>0</v>
      </c>
      <c r="K1888" s="9" t="s">
        <v>1070</v>
      </c>
      <c r="L1888" s="1">
        <v>2023</v>
      </c>
      <c r="M1888" s="1">
        <v>3</v>
      </c>
      <c r="N1888" s="1" t="s">
        <v>20</v>
      </c>
      <c r="O1888" s="1">
        <v>0</v>
      </c>
      <c r="P1888" t="str">
        <f t="shared" si="30"/>
        <v>morning</v>
      </c>
    </row>
    <row r="1889" spans="1:16" ht="15.75" customHeight="1" x14ac:dyDescent="0.35">
      <c r="A1889" s="1">
        <v>2888</v>
      </c>
      <c r="B1889" s="6">
        <v>45117</v>
      </c>
      <c r="C1889" s="1">
        <v>202</v>
      </c>
      <c r="D1889" s="1">
        <v>304</v>
      </c>
      <c r="E1889" s="1">
        <v>101</v>
      </c>
      <c r="F1889" s="1">
        <v>8</v>
      </c>
      <c r="G1889" s="15">
        <v>318.31800000000004</v>
      </c>
      <c r="H1889" s="15">
        <v>2546.5440000000003</v>
      </c>
      <c r="I1889" s="15">
        <v>763.96320000000003</v>
      </c>
      <c r="J1889" s="1" t="b">
        <v>0</v>
      </c>
      <c r="K1889" s="9" t="s">
        <v>1071</v>
      </c>
      <c r="L1889" s="1">
        <v>2023</v>
      </c>
      <c r="M1889" s="1">
        <v>7</v>
      </c>
      <c r="N1889" s="1" t="s">
        <v>28</v>
      </c>
      <c r="O1889" s="1">
        <v>0</v>
      </c>
      <c r="P1889" t="str">
        <f t="shared" si="30"/>
        <v>morning</v>
      </c>
    </row>
    <row r="1890" spans="1:16" ht="15.75" customHeight="1" x14ac:dyDescent="0.35">
      <c r="A1890" s="1">
        <v>2889</v>
      </c>
      <c r="B1890" s="6">
        <v>45324</v>
      </c>
      <c r="C1890" s="1">
        <v>204</v>
      </c>
      <c r="D1890" s="1">
        <v>301</v>
      </c>
      <c r="E1890" s="1">
        <v>101</v>
      </c>
      <c r="F1890" s="1">
        <v>9</v>
      </c>
      <c r="G1890" s="15">
        <v>296.91200000000003</v>
      </c>
      <c r="H1890" s="15">
        <v>2672.2080000000005</v>
      </c>
      <c r="I1890" s="15">
        <v>400.83120000000008</v>
      </c>
      <c r="J1890" s="1" t="b">
        <v>0</v>
      </c>
      <c r="K1890" s="9" t="s">
        <v>810</v>
      </c>
      <c r="L1890" s="1">
        <v>2024</v>
      </c>
      <c r="M1890" s="1">
        <v>2</v>
      </c>
      <c r="N1890" s="1" t="s">
        <v>26</v>
      </c>
      <c r="O1890" s="1">
        <v>3</v>
      </c>
      <c r="P1890" t="str">
        <f t="shared" si="30"/>
        <v>morning</v>
      </c>
    </row>
    <row r="1891" spans="1:16" ht="15.75" customHeight="1" x14ac:dyDescent="0.35">
      <c r="A1891" s="1">
        <v>2890</v>
      </c>
      <c r="B1891" s="6">
        <v>45044</v>
      </c>
      <c r="C1891" s="1">
        <v>202</v>
      </c>
      <c r="D1891" s="1">
        <v>302</v>
      </c>
      <c r="E1891" s="1">
        <v>101</v>
      </c>
      <c r="F1891" s="1">
        <v>7</v>
      </c>
      <c r="G1891" s="15">
        <v>498.54200000000009</v>
      </c>
      <c r="H1891" s="15">
        <v>3489.7940000000008</v>
      </c>
      <c r="I1891" s="15">
        <v>593.26498000000015</v>
      </c>
      <c r="J1891" s="1" t="b">
        <v>1</v>
      </c>
      <c r="K1891" s="9" t="s">
        <v>1072</v>
      </c>
      <c r="L1891" s="1">
        <v>2023</v>
      </c>
      <c r="M1891" s="1">
        <v>4</v>
      </c>
      <c r="N1891" s="1" t="s">
        <v>26</v>
      </c>
      <c r="O1891" s="1">
        <v>4</v>
      </c>
      <c r="P1891" t="str">
        <f t="shared" si="30"/>
        <v>morning</v>
      </c>
    </row>
    <row r="1892" spans="1:16" ht="15.75" customHeight="1" x14ac:dyDescent="0.35">
      <c r="A1892" s="1">
        <v>2891</v>
      </c>
      <c r="B1892" s="6">
        <v>45478</v>
      </c>
      <c r="C1892" s="1">
        <v>203</v>
      </c>
      <c r="D1892" s="1">
        <v>304</v>
      </c>
      <c r="E1892" s="1">
        <v>105</v>
      </c>
      <c r="F1892" s="1">
        <v>1</v>
      </c>
      <c r="G1892" s="15">
        <v>237.75399999999999</v>
      </c>
      <c r="H1892" s="15">
        <v>237.75399999999999</v>
      </c>
      <c r="I1892" s="15">
        <v>45.173259999999999</v>
      </c>
      <c r="J1892" s="1" t="b">
        <v>0</v>
      </c>
      <c r="K1892" s="9" t="s">
        <v>1073</v>
      </c>
      <c r="L1892" s="1">
        <v>2024</v>
      </c>
      <c r="M1892" s="1">
        <v>7</v>
      </c>
      <c r="N1892" s="1" t="s">
        <v>26</v>
      </c>
      <c r="O1892" s="1">
        <v>15</v>
      </c>
      <c r="P1892" t="str">
        <f t="shared" si="30"/>
        <v>afternoon</v>
      </c>
    </row>
    <row r="1893" spans="1:16" ht="15.75" customHeight="1" x14ac:dyDescent="0.35">
      <c r="A1893" s="1">
        <v>2892</v>
      </c>
      <c r="B1893" s="6">
        <v>45040</v>
      </c>
      <c r="C1893" s="1">
        <v>202</v>
      </c>
      <c r="D1893" s="1">
        <v>303</v>
      </c>
      <c r="E1893" s="1">
        <v>101</v>
      </c>
      <c r="F1893" s="1">
        <v>1</v>
      </c>
      <c r="G1893" s="15">
        <v>57.552000000000007</v>
      </c>
      <c r="H1893" s="15">
        <v>57.552000000000007</v>
      </c>
      <c r="I1893" s="15">
        <v>12.085920000000002</v>
      </c>
      <c r="J1893" s="1" t="b">
        <v>0</v>
      </c>
      <c r="K1893" s="9" t="s">
        <v>340</v>
      </c>
      <c r="L1893" s="1">
        <v>2023</v>
      </c>
      <c r="M1893" s="1">
        <v>4</v>
      </c>
      <c r="N1893" s="1" t="s">
        <v>28</v>
      </c>
      <c r="O1893" s="1">
        <v>15</v>
      </c>
      <c r="P1893" t="str">
        <f t="shared" si="30"/>
        <v>afternoon</v>
      </c>
    </row>
    <row r="1894" spans="1:16" ht="15.75" customHeight="1" x14ac:dyDescent="0.35">
      <c r="A1894" s="1">
        <v>2893</v>
      </c>
      <c r="B1894" s="6">
        <v>45150</v>
      </c>
      <c r="C1894" s="1">
        <v>202</v>
      </c>
      <c r="D1894" s="1">
        <v>303</v>
      </c>
      <c r="E1894" s="1">
        <v>103</v>
      </c>
      <c r="F1894" s="1">
        <v>10</v>
      </c>
      <c r="G1894" s="15">
        <v>518.82600000000002</v>
      </c>
      <c r="H1894" s="15">
        <v>5188.26</v>
      </c>
      <c r="I1894" s="15">
        <v>1297.0650000000001</v>
      </c>
      <c r="J1894" s="1" t="b">
        <v>1</v>
      </c>
      <c r="K1894" s="9" t="s">
        <v>1074</v>
      </c>
      <c r="L1894" s="1">
        <v>2023</v>
      </c>
      <c r="M1894" s="1">
        <v>8</v>
      </c>
      <c r="N1894" s="1" t="s">
        <v>22</v>
      </c>
      <c r="O1894" s="1">
        <v>4</v>
      </c>
      <c r="P1894" t="str">
        <f t="shared" si="30"/>
        <v>morning</v>
      </c>
    </row>
    <row r="1895" spans="1:16" ht="15.75" customHeight="1" x14ac:dyDescent="0.35">
      <c r="A1895" s="1">
        <v>2894</v>
      </c>
      <c r="B1895" s="6">
        <v>45382</v>
      </c>
      <c r="C1895" s="1">
        <v>203</v>
      </c>
      <c r="D1895" s="1">
        <v>305</v>
      </c>
      <c r="E1895" s="1">
        <v>105</v>
      </c>
      <c r="F1895" s="1">
        <v>1</v>
      </c>
      <c r="G1895" s="15">
        <v>130.35000000000002</v>
      </c>
      <c r="H1895" s="15">
        <v>130.35000000000002</v>
      </c>
      <c r="I1895" s="15">
        <v>39.105000000000004</v>
      </c>
      <c r="J1895" s="1" t="b">
        <v>0</v>
      </c>
      <c r="K1895" s="9" t="s">
        <v>1075</v>
      </c>
      <c r="L1895" s="1">
        <v>2024</v>
      </c>
      <c r="M1895" s="1">
        <v>3</v>
      </c>
      <c r="N1895" s="1" t="s">
        <v>20</v>
      </c>
      <c r="O1895" s="1">
        <v>21</v>
      </c>
      <c r="P1895" t="str">
        <f t="shared" si="30"/>
        <v>night</v>
      </c>
    </row>
    <row r="1896" spans="1:16" ht="15.75" customHeight="1" x14ac:dyDescent="0.35">
      <c r="A1896" s="1">
        <v>2895</v>
      </c>
      <c r="B1896" s="6">
        <v>45310</v>
      </c>
      <c r="C1896" s="1">
        <v>205</v>
      </c>
      <c r="D1896" s="1">
        <v>301</v>
      </c>
      <c r="E1896" s="1">
        <v>102</v>
      </c>
      <c r="F1896" s="1">
        <v>3</v>
      </c>
      <c r="G1896" s="15">
        <v>644.16000000000008</v>
      </c>
      <c r="H1896" s="15">
        <v>1932.4800000000002</v>
      </c>
      <c r="I1896" s="15">
        <v>289.87200000000001</v>
      </c>
      <c r="J1896" s="1" t="b">
        <v>0</v>
      </c>
      <c r="K1896" s="9" t="s">
        <v>541</v>
      </c>
      <c r="L1896" s="1">
        <v>2024</v>
      </c>
      <c r="M1896" s="1">
        <v>1</v>
      </c>
      <c r="N1896" s="1" t="s">
        <v>26</v>
      </c>
      <c r="O1896" s="1">
        <v>11</v>
      </c>
      <c r="P1896" t="str">
        <f t="shared" si="30"/>
        <v>morning</v>
      </c>
    </row>
    <row r="1897" spans="1:16" ht="15.75" customHeight="1" x14ac:dyDescent="0.35">
      <c r="A1897" s="1">
        <v>2896</v>
      </c>
      <c r="B1897" s="6">
        <v>45154</v>
      </c>
      <c r="C1897" s="1">
        <v>202</v>
      </c>
      <c r="D1897" s="1">
        <v>303</v>
      </c>
      <c r="E1897" s="1">
        <v>101</v>
      </c>
      <c r="F1897" s="1">
        <v>1</v>
      </c>
      <c r="G1897" s="15">
        <v>498.65200000000004</v>
      </c>
      <c r="H1897" s="15">
        <v>498.65200000000004</v>
      </c>
      <c r="I1897" s="15">
        <v>84.770840000000007</v>
      </c>
      <c r="J1897" s="1" t="b">
        <v>0</v>
      </c>
      <c r="K1897" s="9" t="s">
        <v>814</v>
      </c>
      <c r="L1897" s="1">
        <v>2023</v>
      </c>
      <c r="M1897" s="1">
        <v>8</v>
      </c>
      <c r="N1897" s="1" t="s">
        <v>18</v>
      </c>
      <c r="O1897" s="1">
        <v>13</v>
      </c>
      <c r="P1897" t="str">
        <f t="shared" si="30"/>
        <v>afternoon</v>
      </c>
    </row>
    <row r="1898" spans="1:16" ht="15.75" customHeight="1" x14ac:dyDescent="0.35">
      <c r="A1898" s="1">
        <v>2897</v>
      </c>
      <c r="B1898" s="6">
        <v>44947</v>
      </c>
      <c r="C1898" s="1">
        <v>202</v>
      </c>
      <c r="D1898" s="1">
        <v>305</v>
      </c>
      <c r="E1898" s="1">
        <v>105</v>
      </c>
      <c r="F1898" s="1">
        <v>7</v>
      </c>
      <c r="G1898" s="15">
        <v>246.09200000000001</v>
      </c>
      <c r="H1898" s="15">
        <v>1722.644</v>
      </c>
      <c r="I1898" s="15">
        <v>327.30236000000002</v>
      </c>
      <c r="J1898" s="1" t="b">
        <v>0</v>
      </c>
      <c r="K1898" s="9" t="s">
        <v>511</v>
      </c>
      <c r="L1898" s="1">
        <v>2023</v>
      </c>
      <c r="M1898" s="1">
        <v>1</v>
      </c>
      <c r="N1898" s="1" t="s">
        <v>22</v>
      </c>
      <c r="O1898" s="1">
        <v>12</v>
      </c>
      <c r="P1898" t="str">
        <f t="shared" si="30"/>
        <v>afternoon</v>
      </c>
    </row>
    <row r="1899" spans="1:16" ht="15.75" customHeight="1" x14ac:dyDescent="0.35">
      <c r="A1899" s="1">
        <v>2898</v>
      </c>
      <c r="B1899" s="6">
        <v>45194</v>
      </c>
      <c r="C1899" s="1">
        <v>201</v>
      </c>
      <c r="D1899" s="1">
        <v>304</v>
      </c>
      <c r="E1899" s="1">
        <v>104</v>
      </c>
      <c r="F1899" s="1">
        <v>4</v>
      </c>
      <c r="G1899" s="15">
        <v>427.63600000000002</v>
      </c>
      <c r="H1899" s="15">
        <v>1710.5440000000001</v>
      </c>
      <c r="I1899" s="15">
        <v>359.21424000000002</v>
      </c>
      <c r="J1899" s="1" t="b">
        <v>0</v>
      </c>
      <c r="K1899" s="9" t="s">
        <v>373</v>
      </c>
      <c r="L1899" s="1">
        <v>2023</v>
      </c>
      <c r="M1899" s="1">
        <v>9</v>
      </c>
      <c r="N1899" s="1" t="s">
        <v>28</v>
      </c>
      <c r="O1899" s="1">
        <v>18</v>
      </c>
      <c r="P1899" t="str">
        <f t="shared" si="30"/>
        <v>evening</v>
      </c>
    </row>
    <row r="1900" spans="1:16" ht="15.75" customHeight="1" x14ac:dyDescent="0.35">
      <c r="A1900" s="1">
        <v>2899</v>
      </c>
      <c r="B1900" s="6">
        <v>45538</v>
      </c>
      <c r="C1900" s="1">
        <v>204</v>
      </c>
      <c r="D1900" s="1">
        <v>303</v>
      </c>
      <c r="E1900" s="1">
        <v>105</v>
      </c>
      <c r="F1900" s="1">
        <v>9</v>
      </c>
      <c r="G1900" s="15">
        <v>330.11000000000007</v>
      </c>
      <c r="H1900" s="15">
        <v>2970.9900000000007</v>
      </c>
      <c r="I1900" s="15">
        <v>742.74750000000017</v>
      </c>
      <c r="J1900" s="1" t="b">
        <v>0</v>
      </c>
      <c r="K1900" s="9" t="s">
        <v>1076</v>
      </c>
      <c r="L1900" s="1">
        <v>2024</v>
      </c>
      <c r="M1900" s="1">
        <v>9</v>
      </c>
      <c r="N1900" s="1" t="s">
        <v>31</v>
      </c>
      <c r="O1900" s="1">
        <v>16</v>
      </c>
      <c r="P1900" t="str">
        <f t="shared" si="30"/>
        <v>afternoon</v>
      </c>
    </row>
    <row r="1901" spans="1:16" ht="15.75" customHeight="1" x14ac:dyDescent="0.35">
      <c r="A1901" s="1">
        <v>2900</v>
      </c>
      <c r="B1901" s="6">
        <v>44954</v>
      </c>
      <c r="C1901" s="1">
        <v>204</v>
      </c>
      <c r="D1901" s="1">
        <v>303</v>
      </c>
      <c r="E1901" s="1">
        <v>102</v>
      </c>
      <c r="F1901" s="1">
        <v>6</v>
      </c>
      <c r="G1901" s="15">
        <v>558.38200000000006</v>
      </c>
      <c r="H1901" s="15">
        <v>3350.2920000000004</v>
      </c>
      <c r="I1901" s="15">
        <v>1005.0876000000001</v>
      </c>
      <c r="J1901" s="1" t="b">
        <v>0</v>
      </c>
      <c r="K1901" s="9" t="s">
        <v>1077</v>
      </c>
      <c r="L1901" s="1">
        <v>2023</v>
      </c>
      <c r="M1901" s="1">
        <v>1</v>
      </c>
      <c r="N1901" s="1" t="s">
        <v>22</v>
      </c>
      <c r="O1901" s="1">
        <v>21</v>
      </c>
      <c r="P1901" t="str">
        <f t="shared" si="30"/>
        <v>night</v>
      </c>
    </row>
    <row r="1902" spans="1:16" ht="15.75" customHeight="1" x14ac:dyDescent="0.35">
      <c r="A1902" s="1">
        <v>2901</v>
      </c>
      <c r="B1902" s="6">
        <v>45508</v>
      </c>
      <c r="C1902" s="1">
        <v>201</v>
      </c>
      <c r="D1902" s="1">
        <v>301</v>
      </c>
      <c r="E1902" s="1">
        <v>101</v>
      </c>
      <c r="F1902" s="1">
        <v>3</v>
      </c>
      <c r="G1902" s="15">
        <v>588.94000000000005</v>
      </c>
      <c r="H1902" s="15">
        <v>1766.8200000000002</v>
      </c>
      <c r="I1902" s="15">
        <v>265.02300000000002</v>
      </c>
      <c r="J1902" s="1" t="b">
        <v>0</v>
      </c>
      <c r="K1902" s="9" t="s">
        <v>1078</v>
      </c>
      <c r="L1902" s="1">
        <v>2024</v>
      </c>
      <c r="M1902" s="1">
        <v>8</v>
      </c>
      <c r="N1902" s="1" t="s">
        <v>20</v>
      </c>
      <c r="O1902" s="1">
        <v>3</v>
      </c>
      <c r="P1902" t="str">
        <f t="shared" si="30"/>
        <v>morning</v>
      </c>
    </row>
    <row r="1903" spans="1:16" ht="15.75" customHeight="1" x14ac:dyDescent="0.35">
      <c r="A1903" s="1">
        <v>2902</v>
      </c>
      <c r="B1903" s="6">
        <v>45397</v>
      </c>
      <c r="C1903" s="1">
        <v>201</v>
      </c>
      <c r="D1903" s="1">
        <v>304</v>
      </c>
      <c r="E1903" s="1">
        <v>104</v>
      </c>
      <c r="F1903" s="1">
        <v>7</v>
      </c>
      <c r="G1903" s="15">
        <v>127.22600000000001</v>
      </c>
      <c r="H1903" s="15">
        <v>890.58200000000011</v>
      </c>
      <c r="I1903" s="15">
        <v>151.39894000000004</v>
      </c>
      <c r="J1903" s="1" t="b">
        <v>0</v>
      </c>
      <c r="K1903" s="9" t="s">
        <v>1079</v>
      </c>
      <c r="L1903" s="1">
        <v>2024</v>
      </c>
      <c r="M1903" s="1">
        <v>4</v>
      </c>
      <c r="N1903" s="1" t="s">
        <v>28</v>
      </c>
      <c r="O1903" s="1">
        <v>12</v>
      </c>
      <c r="P1903" t="str">
        <f t="shared" si="30"/>
        <v>afternoon</v>
      </c>
    </row>
    <row r="1904" spans="1:16" ht="15.75" customHeight="1" x14ac:dyDescent="0.35">
      <c r="A1904" s="1">
        <v>2903</v>
      </c>
      <c r="B1904" s="6">
        <v>45482</v>
      </c>
      <c r="C1904" s="1">
        <v>204</v>
      </c>
      <c r="D1904" s="1">
        <v>304</v>
      </c>
      <c r="E1904" s="1">
        <v>105</v>
      </c>
      <c r="F1904" s="1">
        <v>7</v>
      </c>
      <c r="G1904" s="15">
        <v>605.48400000000015</v>
      </c>
      <c r="H1904" s="15">
        <v>4238.3880000000008</v>
      </c>
      <c r="I1904" s="15">
        <v>805.29372000000012</v>
      </c>
      <c r="J1904" s="1" t="b">
        <v>0</v>
      </c>
      <c r="K1904" s="9" t="s">
        <v>1061</v>
      </c>
      <c r="L1904" s="1">
        <v>2024</v>
      </c>
      <c r="M1904" s="1">
        <v>7</v>
      </c>
      <c r="N1904" s="1" t="s">
        <v>31</v>
      </c>
      <c r="O1904" s="1">
        <v>17</v>
      </c>
      <c r="P1904" t="str">
        <f t="shared" si="30"/>
        <v>afternoon</v>
      </c>
    </row>
    <row r="1905" spans="1:16" ht="15.75" customHeight="1" x14ac:dyDescent="0.35">
      <c r="A1905" s="1">
        <v>2904</v>
      </c>
      <c r="B1905" s="6">
        <v>44896</v>
      </c>
      <c r="C1905" s="1">
        <v>204</v>
      </c>
      <c r="D1905" s="1">
        <v>301</v>
      </c>
      <c r="E1905" s="1">
        <v>103</v>
      </c>
      <c r="F1905" s="1">
        <v>5</v>
      </c>
      <c r="G1905" s="15">
        <v>170.52200000000002</v>
      </c>
      <c r="H1905" s="15">
        <v>852.61000000000013</v>
      </c>
      <c r="I1905" s="15">
        <v>179.04810000000003</v>
      </c>
      <c r="J1905" s="1" t="b">
        <v>0</v>
      </c>
      <c r="K1905" s="9" t="s">
        <v>849</v>
      </c>
      <c r="L1905" s="1">
        <v>2022</v>
      </c>
      <c r="M1905" s="1">
        <v>12</v>
      </c>
      <c r="N1905" s="1" t="s">
        <v>16</v>
      </c>
      <c r="O1905" s="1">
        <v>1</v>
      </c>
      <c r="P1905" t="str">
        <f t="shared" si="30"/>
        <v>morning</v>
      </c>
    </row>
    <row r="1906" spans="1:16" ht="15.75" customHeight="1" x14ac:dyDescent="0.35">
      <c r="A1906" s="1">
        <v>2905</v>
      </c>
      <c r="B1906" s="6">
        <v>44947</v>
      </c>
      <c r="C1906" s="1">
        <v>201</v>
      </c>
      <c r="D1906" s="1">
        <v>303</v>
      </c>
      <c r="E1906" s="1">
        <v>104</v>
      </c>
      <c r="F1906" s="1">
        <v>5</v>
      </c>
      <c r="G1906" s="15">
        <v>625.90000000000009</v>
      </c>
      <c r="H1906" s="15">
        <v>3129.5000000000005</v>
      </c>
      <c r="I1906" s="15">
        <v>782.37500000000011</v>
      </c>
      <c r="J1906" s="1" t="b">
        <v>0</v>
      </c>
      <c r="K1906" s="9" t="s">
        <v>1080</v>
      </c>
      <c r="L1906" s="1">
        <v>2023</v>
      </c>
      <c r="M1906" s="1">
        <v>1</v>
      </c>
      <c r="N1906" s="1" t="s">
        <v>22</v>
      </c>
      <c r="O1906" s="1">
        <v>9</v>
      </c>
      <c r="P1906" t="str">
        <f t="shared" si="30"/>
        <v>morning</v>
      </c>
    </row>
    <row r="1907" spans="1:16" ht="15.75" customHeight="1" x14ac:dyDescent="0.35">
      <c r="A1907" s="1">
        <v>2906</v>
      </c>
      <c r="B1907" s="6">
        <v>44994</v>
      </c>
      <c r="C1907" s="1">
        <v>204</v>
      </c>
      <c r="D1907" s="1">
        <v>304</v>
      </c>
      <c r="E1907" s="1">
        <v>101</v>
      </c>
      <c r="F1907" s="1">
        <v>5</v>
      </c>
      <c r="G1907" s="15">
        <v>368.54400000000004</v>
      </c>
      <c r="H1907" s="15">
        <v>1842.7200000000003</v>
      </c>
      <c r="I1907" s="15">
        <v>552.81600000000003</v>
      </c>
      <c r="J1907" s="1" t="b">
        <v>0</v>
      </c>
      <c r="K1907" s="9" t="s">
        <v>398</v>
      </c>
      <c r="L1907" s="1">
        <v>2023</v>
      </c>
      <c r="M1907" s="1">
        <v>3</v>
      </c>
      <c r="N1907" s="1" t="s">
        <v>16</v>
      </c>
      <c r="O1907" s="1">
        <v>16</v>
      </c>
      <c r="P1907" t="str">
        <f t="shared" si="30"/>
        <v>afternoon</v>
      </c>
    </row>
    <row r="1908" spans="1:16" ht="15.75" customHeight="1" x14ac:dyDescent="0.35">
      <c r="A1908" s="1">
        <v>2907</v>
      </c>
      <c r="B1908" s="6">
        <v>44970</v>
      </c>
      <c r="C1908" s="1">
        <v>203</v>
      </c>
      <c r="D1908" s="1">
        <v>301</v>
      </c>
      <c r="E1908" s="1">
        <v>103</v>
      </c>
      <c r="F1908" s="1">
        <v>1</v>
      </c>
      <c r="G1908" s="15">
        <v>601.08400000000006</v>
      </c>
      <c r="H1908" s="15">
        <v>601.08400000000006</v>
      </c>
      <c r="I1908" s="15">
        <v>90.162600000000012</v>
      </c>
      <c r="J1908" s="1" t="b">
        <v>1</v>
      </c>
      <c r="K1908" s="9" t="s">
        <v>925</v>
      </c>
      <c r="L1908" s="1">
        <v>2023</v>
      </c>
      <c r="M1908" s="1">
        <v>2</v>
      </c>
      <c r="N1908" s="1" t="s">
        <v>28</v>
      </c>
      <c r="O1908" s="1">
        <v>21</v>
      </c>
      <c r="P1908" t="str">
        <f t="shared" si="30"/>
        <v>night</v>
      </c>
    </row>
    <row r="1909" spans="1:16" ht="15.75" customHeight="1" x14ac:dyDescent="0.35">
      <c r="A1909" s="1">
        <v>2908</v>
      </c>
      <c r="B1909" s="6">
        <v>44909</v>
      </c>
      <c r="C1909" s="1">
        <v>204</v>
      </c>
      <c r="D1909" s="1">
        <v>301</v>
      </c>
      <c r="E1909" s="1">
        <v>102</v>
      </c>
      <c r="F1909" s="1">
        <v>3</v>
      </c>
      <c r="G1909" s="15">
        <v>290.79600000000005</v>
      </c>
      <c r="H1909" s="15">
        <v>872.38800000000015</v>
      </c>
      <c r="I1909" s="15">
        <v>148.30596000000003</v>
      </c>
      <c r="J1909" s="1" t="b">
        <v>1</v>
      </c>
      <c r="K1909" s="9" t="s">
        <v>1081</v>
      </c>
      <c r="L1909" s="1">
        <v>2022</v>
      </c>
      <c r="M1909" s="1">
        <v>12</v>
      </c>
      <c r="N1909" s="1" t="s">
        <v>18</v>
      </c>
      <c r="O1909" s="1">
        <v>0</v>
      </c>
      <c r="P1909" t="str">
        <f t="shared" si="30"/>
        <v>morning</v>
      </c>
    </row>
    <row r="1910" spans="1:16" ht="15.75" customHeight="1" x14ac:dyDescent="0.35">
      <c r="A1910" s="1">
        <v>2909</v>
      </c>
      <c r="B1910" s="6">
        <v>45497</v>
      </c>
      <c r="C1910" s="1">
        <v>202</v>
      </c>
      <c r="D1910" s="1">
        <v>302</v>
      </c>
      <c r="E1910" s="1">
        <v>102</v>
      </c>
      <c r="F1910" s="1">
        <v>3</v>
      </c>
      <c r="G1910" s="15">
        <v>114.04800000000002</v>
      </c>
      <c r="H1910" s="15">
        <v>342.14400000000006</v>
      </c>
      <c r="I1910" s="15">
        <v>65.007360000000006</v>
      </c>
      <c r="J1910" s="1" t="b">
        <v>0</v>
      </c>
      <c r="K1910" s="9" t="s">
        <v>293</v>
      </c>
      <c r="L1910" s="1">
        <v>2024</v>
      </c>
      <c r="M1910" s="1">
        <v>7</v>
      </c>
      <c r="N1910" s="1" t="s">
        <v>18</v>
      </c>
      <c r="O1910" s="1">
        <v>3</v>
      </c>
      <c r="P1910" t="str">
        <f t="shared" si="30"/>
        <v>morning</v>
      </c>
    </row>
    <row r="1911" spans="1:16" ht="15.75" customHeight="1" x14ac:dyDescent="0.35">
      <c r="A1911" s="1">
        <v>2910</v>
      </c>
      <c r="B1911" s="6">
        <v>45133</v>
      </c>
      <c r="C1911" s="1">
        <v>204</v>
      </c>
      <c r="D1911" s="1">
        <v>304</v>
      </c>
      <c r="E1911" s="1">
        <v>104</v>
      </c>
      <c r="F1911" s="1">
        <v>3</v>
      </c>
      <c r="G1911" s="15">
        <v>338.36000000000007</v>
      </c>
      <c r="H1911" s="15">
        <v>1015.0800000000002</v>
      </c>
      <c r="I1911" s="15">
        <v>213.16680000000002</v>
      </c>
      <c r="J1911" s="1" t="b">
        <v>1</v>
      </c>
      <c r="K1911" s="9" t="s">
        <v>568</v>
      </c>
      <c r="L1911" s="1">
        <v>2023</v>
      </c>
      <c r="M1911" s="1">
        <v>7</v>
      </c>
      <c r="N1911" s="1" t="s">
        <v>18</v>
      </c>
      <c r="O1911" s="1">
        <v>14</v>
      </c>
      <c r="P1911" t="str">
        <f t="shared" si="30"/>
        <v>afternoon</v>
      </c>
    </row>
    <row r="1912" spans="1:16" ht="15.75" customHeight="1" x14ac:dyDescent="0.35">
      <c r="A1912" s="1">
        <v>2911</v>
      </c>
      <c r="B1912" s="6">
        <v>44987</v>
      </c>
      <c r="C1912" s="1">
        <v>203</v>
      </c>
      <c r="D1912" s="1">
        <v>302</v>
      </c>
      <c r="E1912" s="1">
        <v>104</v>
      </c>
      <c r="F1912" s="1">
        <v>7</v>
      </c>
      <c r="G1912" s="15">
        <v>94.666000000000011</v>
      </c>
      <c r="H1912" s="15">
        <v>662.66200000000003</v>
      </c>
      <c r="I1912" s="15">
        <v>165.66550000000001</v>
      </c>
      <c r="J1912" s="1" t="b">
        <v>0</v>
      </c>
      <c r="K1912" s="9" t="s">
        <v>660</v>
      </c>
      <c r="L1912" s="1">
        <v>2023</v>
      </c>
      <c r="M1912" s="1">
        <v>3</v>
      </c>
      <c r="N1912" s="1" t="s">
        <v>16</v>
      </c>
      <c r="O1912" s="1">
        <v>22</v>
      </c>
      <c r="P1912" t="str">
        <f t="shared" si="30"/>
        <v>night</v>
      </c>
    </row>
    <row r="1913" spans="1:16" ht="15.75" customHeight="1" x14ac:dyDescent="0.35">
      <c r="A1913" s="1">
        <v>2912</v>
      </c>
      <c r="B1913" s="6">
        <v>45291</v>
      </c>
      <c r="C1913" s="1">
        <v>201</v>
      </c>
      <c r="D1913" s="1">
        <v>302</v>
      </c>
      <c r="E1913" s="1">
        <v>104</v>
      </c>
      <c r="F1913" s="1">
        <v>3</v>
      </c>
      <c r="G1913" s="15">
        <v>281.79800000000006</v>
      </c>
      <c r="H1913" s="15">
        <v>845.39400000000023</v>
      </c>
      <c r="I1913" s="15">
        <v>253.61820000000006</v>
      </c>
      <c r="J1913" s="1" t="b">
        <v>0</v>
      </c>
      <c r="K1913" s="9" t="s">
        <v>487</v>
      </c>
      <c r="L1913" s="1">
        <v>2023</v>
      </c>
      <c r="M1913" s="1">
        <v>12</v>
      </c>
      <c r="N1913" s="1" t="s">
        <v>20</v>
      </c>
      <c r="O1913" s="1">
        <v>13</v>
      </c>
      <c r="P1913" t="str">
        <f t="shared" si="30"/>
        <v>afternoon</v>
      </c>
    </row>
    <row r="1914" spans="1:16" ht="15.75" customHeight="1" x14ac:dyDescent="0.35">
      <c r="A1914" s="1">
        <v>2825</v>
      </c>
      <c r="B1914" s="6">
        <v>45585</v>
      </c>
      <c r="C1914" s="1">
        <v>205</v>
      </c>
      <c r="D1914" s="1">
        <v>305</v>
      </c>
      <c r="E1914" s="1">
        <v>102</v>
      </c>
      <c r="F1914" s="1">
        <v>3</v>
      </c>
      <c r="G1914" s="15">
        <v>178.75000000000003</v>
      </c>
      <c r="H1914" s="15">
        <v>536.25000000000011</v>
      </c>
      <c r="I1914" s="15">
        <v>101.88750000000002</v>
      </c>
      <c r="J1914" s="1" t="b">
        <v>0</v>
      </c>
      <c r="K1914" s="9" t="s">
        <v>963</v>
      </c>
      <c r="L1914" s="1">
        <v>2024</v>
      </c>
      <c r="M1914" s="1">
        <v>10</v>
      </c>
      <c r="N1914" s="1" t="s">
        <v>20</v>
      </c>
      <c r="O1914" s="1">
        <v>17</v>
      </c>
      <c r="P1914" t="str">
        <f t="shared" si="30"/>
        <v>afternoon</v>
      </c>
    </row>
    <row r="1915" spans="1:16" ht="15.75" customHeight="1" x14ac:dyDescent="0.35">
      <c r="A1915" s="1">
        <v>2914</v>
      </c>
      <c r="B1915" s="6">
        <v>45481</v>
      </c>
      <c r="C1915" s="1">
        <v>202</v>
      </c>
      <c r="D1915" s="1">
        <v>303</v>
      </c>
      <c r="E1915" s="1">
        <v>103</v>
      </c>
      <c r="F1915" s="1">
        <v>2</v>
      </c>
      <c r="G1915" s="15">
        <v>339.988</v>
      </c>
      <c r="H1915" s="15">
        <v>679.976</v>
      </c>
      <c r="I1915" s="15">
        <v>115.59592000000001</v>
      </c>
      <c r="J1915" s="1" t="b">
        <v>0</v>
      </c>
      <c r="K1915" s="9" t="s">
        <v>1082</v>
      </c>
      <c r="L1915" s="1">
        <v>2024</v>
      </c>
      <c r="M1915" s="1">
        <v>7</v>
      </c>
      <c r="N1915" s="1" t="s">
        <v>28</v>
      </c>
      <c r="O1915" s="1">
        <v>12</v>
      </c>
      <c r="P1915" t="str">
        <f t="shared" si="30"/>
        <v>afternoon</v>
      </c>
    </row>
    <row r="1916" spans="1:16" ht="15.75" customHeight="1" x14ac:dyDescent="0.35">
      <c r="A1916" s="1">
        <v>2915</v>
      </c>
      <c r="B1916" s="6">
        <v>44903</v>
      </c>
      <c r="C1916" s="1">
        <v>205</v>
      </c>
      <c r="D1916" s="1">
        <v>303</v>
      </c>
      <c r="E1916" s="1">
        <v>105</v>
      </c>
      <c r="F1916" s="1">
        <v>4</v>
      </c>
      <c r="G1916" s="15">
        <v>196.87800000000001</v>
      </c>
      <c r="H1916" s="15">
        <v>787.51200000000006</v>
      </c>
      <c r="I1916" s="15">
        <v>149.62728000000001</v>
      </c>
      <c r="J1916" s="1" t="b">
        <v>0</v>
      </c>
      <c r="K1916" s="9" t="s">
        <v>409</v>
      </c>
      <c r="L1916" s="1">
        <v>2022</v>
      </c>
      <c r="M1916" s="1">
        <v>12</v>
      </c>
      <c r="N1916" s="1" t="s">
        <v>16</v>
      </c>
      <c r="O1916" s="1">
        <v>17</v>
      </c>
      <c r="P1916" t="str">
        <f t="shared" si="30"/>
        <v>afternoon</v>
      </c>
    </row>
    <row r="1917" spans="1:16" ht="15.75" customHeight="1" x14ac:dyDescent="0.35">
      <c r="A1917" s="1">
        <v>2916</v>
      </c>
      <c r="B1917" s="6">
        <v>45063</v>
      </c>
      <c r="C1917" s="1">
        <v>204</v>
      </c>
      <c r="D1917" s="1">
        <v>301</v>
      </c>
      <c r="E1917" s="1">
        <v>101</v>
      </c>
      <c r="F1917" s="1">
        <v>5</v>
      </c>
      <c r="G1917" s="15">
        <v>246.81800000000001</v>
      </c>
      <c r="H1917" s="15">
        <v>1234.0900000000001</v>
      </c>
      <c r="I1917" s="15">
        <v>259.15890000000002</v>
      </c>
      <c r="J1917" s="1" t="b">
        <v>1</v>
      </c>
      <c r="K1917" s="9" t="s">
        <v>315</v>
      </c>
      <c r="L1917" s="1">
        <v>2023</v>
      </c>
      <c r="M1917" s="1">
        <v>5</v>
      </c>
      <c r="N1917" s="1" t="s">
        <v>18</v>
      </c>
      <c r="O1917" s="1">
        <v>3</v>
      </c>
      <c r="P1917" t="str">
        <f t="shared" si="30"/>
        <v>morning</v>
      </c>
    </row>
    <row r="1918" spans="1:16" ht="15.75" customHeight="1" x14ac:dyDescent="0.35">
      <c r="A1918" s="1">
        <v>2917</v>
      </c>
      <c r="B1918" s="6">
        <v>44990</v>
      </c>
      <c r="C1918" s="1">
        <v>201</v>
      </c>
      <c r="D1918" s="1">
        <v>302</v>
      </c>
      <c r="E1918" s="1">
        <v>101</v>
      </c>
      <c r="F1918" s="1">
        <v>5</v>
      </c>
      <c r="G1918" s="15">
        <v>387.17800000000005</v>
      </c>
      <c r="H1918" s="15">
        <v>1935.8900000000003</v>
      </c>
      <c r="I1918" s="15">
        <v>483.97250000000008</v>
      </c>
      <c r="J1918" s="1" t="b">
        <v>1</v>
      </c>
      <c r="K1918" s="9" t="s">
        <v>470</v>
      </c>
      <c r="L1918" s="1">
        <v>2023</v>
      </c>
      <c r="M1918" s="1">
        <v>3</v>
      </c>
      <c r="N1918" s="1" t="s">
        <v>20</v>
      </c>
      <c r="O1918" s="1">
        <v>22</v>
      </c>
      <c r="P1918" t="str">
        <f t="shared" si="30"/>
        <v>night</v>
      </c>
    </row>
    <row r="1919" spans="1:16" ht="15.75" customHeight="1" x14ac:dyDescent="0.35">
      <c r="A1919" s="1">
        <v>2918</v>
      </c>
      <c r="B1919" s="6">
        <v>45548</v>
      </c>
      <c r="C1919" s="1">
        <v>201</v>
      </c>
      <c r="D1919" s="1">
        <v>304</v>
      </c>
      <c r="E1919" s="1">
        <v>104</v>
      </c>
      <c r="F1919" s="1">
        <v>3</v>
      </c>
      <c r="G1919" s="15">
        <v>467.45600000000002</v>
      </c>
      <c r="H1919" s="15">
        <v>1402.3679999999999</v>
      </c>
      <c r="I1919" s="15">
        <v>420.71039999999999</v>
      </c>
      <c r="J1919" s="1" t="b">
        <v>0</v>
      </c>
      <c r="K1919" s="9" t="s">
        <v>1083</v>
      </c>
      <c r="L1919" s="1">
        <v>2024</v>
      </c>
      <c r="M1919" s="1">
        <v>9</v>
      </c>
      <c r="N1919" s="1" t="s">
        <v>26</v>
      </c>
      <c r="O1919" s="1">
        <v>17</v>
      </c>
      <c r="P1919" t="str">
        <f t="shared" si="30"/>
        <v>afternoon</v>
      </c>
    </row>
    <row r="1920" spans="1:16" ht="15.75" customHeight="1" x14ac:dyDescent="0.35">
      <c r="A1920" s="1">
        <v>2871</v>
      </c>
      <c r="B1920" s="6">
        <v>45574</v>
      </c>
      <c r="C1920" s="1">
        <v>201</v>
      </c>
      <c r="D1920" s="1">
        <v>305</v>
      </c>
      <c r="E1920" s="1">
        <v>104</v>
      </c>
      <c r="F1920" s="1">
        <v>1</v>
      </c>
      <c r="G1920" s="15">
        <v>645.98599999999999</v>
      </c>
      <c r="H1920" s="15">
        <v>645.98599999999999</v>
      </c>
      <c r="I1920" s="15">
        <v>96.897899999999993</v>
      </c>
      <c r="J1920" s="1" t="b">
        <v>0</v>
      </c>
      <c r="K1920" s="9" t="s">
        <v>166</v>
      </c>
      <c r="L1920" s="1">
        <v>2024</v>
      </c>
      <c r="M1920" s="1">
        <v>10</v>
      </c>
      <c r="N1920" s="1" t="s">
        <v>18</v>
      </c>
      <c r="O1920" s="1">
        <v>23</v>
      </c>
      <c r="P1920" t="str">
        <f t="shared" si="30"/>
        <v>night</v>
      </c>
    </row>
    <row r="1921" spans="1:16" ht="15.75" customHeight="1" x14ac:dyDescent="0.35">
      <c r="A1921" s="1">
        <v>2920</v>
      </c>
      <c r="B1921" s="6">
        <v>45291</v>
      </c>
      <c r="C1921" s="1">
        <v>202</v>
      </c>
      <c r="D1921" s="1">
        <v>305</v>
      </c>
      <c r="E1921" s="1">
        <v>101</v>
      </c>
      <c r="F1921" s="1">
        <v>5</v>
      </c>
      <c r="G1921" s="15">
        <v>215.79800000000003</v>
      </c>
      <c r="H1921" s="15">
        <v>1078.9900000000002</v>
      </c>
      <c r="I1921" s="15">
        <v>183.42830000000006</v>
      </c>
      <c r="J1921" s="1" t="b">
        <v>0</v>
      </c>
      <c r="K1921" s="9" t="s">
        <v>1084</v>
      </c>
      <c r="L1921" s="1">
        <v>2023</v>
      </c>
      <c r="M1921" s="1">
        <v>12</v>
      </c>
      <c r="N1921" s="1" t="s">
        <v>20</v>
      </c>
      <c r="O1921" s="1">
        <v>16</v>
      </c>
      <c r="P1921" t="str">
        <f t="shared" si="30"/>
        <v>afternoon</v>
      </c>
    </row>
    <row r="1922" spans="1:16" ht="15.75" customHeight="1" x14ac:dyDescent="0.35">
      <c r="A1922" s="1">
        <v>2921</v>
      </c>
      <c r="B1922" s="6">
        <v>44933</v>
      </c>
      <c r="C1922" s="1">
        <v>203</v>
      </c>
      <c r="D1922" s="1">
        <v>305</v>
      </c>
      <c r="E1922" s="1">
        <v>105</v>
      </c>
      <c r="F1922" s="1">
        <v>6</v>
      </c>
      <c r="G1922" s="15">
        <v>64.195999999999998</v>
      </c>
      <c r="H1922" s="15">
        <v>385.17599999999999</v>
      </c>
      <c r="I1922" s="15">
        <v>73.183440000000004</v>
      </c>
      <c r="J1922" s="1" t="b">
        <v>1</v>
      </c>
      <c r="K1922" s="9" t="s">
        <v>1085</v>
      </c>
      <c r="L1922" s="1">
        <v>2023</v>
      </c>
      <c r="M1922" s="1">
        <v>1</v>
      </c>
      <c r="N1922" s="1" t="s">
        <v>22</v>
      </c>
      <c r="O1922" s="1">
        <v>15</v>
      </c>
      <c r="P1922" t="str">
        <f t="shared" si="30"/>
        <v>afternoon</v>
      </c>
    </row>
    <row r="1923" spans="1:16" ht="15.75" customHeight="1" x14ac:dyDescent="0.35">
      <c r="A1923" s="1">
        <v>2922</v>
      </c>
      <c r="B1923" s="6">
        <v>45196</v>
      </c>
      <c r="C1923" s="1">
        <v>205</v>
      </c>
      <c r="D1923" s="1">
        <v>304</v>
      </c>
      <c r="E1923" s="1">
        <v>101</v>
      </c>
      <c r="F1923" s="1">
        <v>9</v>
      </c>
      <c r="G1923" s="15">
        <v>205.45800000000003</v>
      </c>
      <c r="H1923" s="15">
        <v>1849.1220000000003</v>
      </c>
      <c r="I1923" s="15">
        <v>388.31562000000002</v>
      </c>
      <c r="J1923" s="1" t="b">
        <v>0</v>
      </c>
      <c r="K1923" s="9" t="s">
        <v>410</v>
      </c>
      <c r="L1923" s="1">
        <v>2023</v>
      </c>
      <c r="M1923" s="1">
        <v>9</v>
      </c>
      <c r="N1923" s="1" t="s">
        <v>18</v>
      </c>
      <c r="O1923" s="1">
        <v>15</v>
      </c>
      <c r="P1923" t="str">
        <f t="shared" si="30"/>
        <v>afternoon</v>
      </c>
    </row>
    <row r="1924" spans="1:16" ht="15.75" customHeight="1" x14ac:dyDescent="0.35">
      <c r="A1924" s="1">
        <v>2923</v>
      </c>
      <c r="B1924" s="6">
        <v>45107</v>
      </c>
      <c r="C1924" s="1">
        <v>205</v>
      </c>
      <c r="D1924" s="1">
        <v>303</v>
      </c>
      <c r="E1924" s="1">
        <v>105</v>
      </c>
      <c r="F1924" s="1">
        <v>5</v>
      </c>
      <c r="G1924" s="15">
        <v>257.55400000000003</v>
      </c>
      <c r="H1924" s="15">
        <v>1287.7700000000002</v>
      </c>
      <c r="I1924" s="15">
        <v>321.94250000000005</v>
      </c>
      <c r="J1924" s="1" t="b">
        <v>0</v>
      </c>
      <c r="K1924" s="9" t="s">
        <v>970</v>
      </c>
      <c r="L1924" s="1">
        <v>2023</v>
      </c>
      <c r="M1924" s="1">
        <v>6</v>
      </c>
      <c r="N1924" s="1" t="s">
        <v>26</v>
      </c>
      <c r="O1924" s="1">
        <v>13</v>
      </c>
      <c r="P1924" t="str">
        <f t="shared" si="30"/>
        <v>afternoon</v>
      </c>
    </row>
    <row r="1925" spans="1:16" ht="15.75" customHeight="1" x14ac:dyDescent="0.35">
      <c r="A1925" s="1">
        <v>2924</v>
      </c>
      <c r="B1925" s="6">
        <v>45284</v>
      </c>
      <c r="C1925" s="1">
        <v>204</v>
      </c>
      <c r="D1925" s="1">
        <v>304</v>
      </c>
      <c r="E1925" s="1">
        <v>102</v>
      </c>
      <c r="F1925" s="1">
        <v>4</v>
      </c>
      <c r="G1925" s="15">
        <v>115.58800000000001</v>
      </c>
      <c r="H1925" s="15">
        <v>462.35200000000003</v>
      </c>
      <c r="I1925" s="15">
        <v>138.7056</v>
      </c>
      <c r="J1925" s="1" t="b">
        <v>0</v>
      </c>
      <c r="K1925" s="9" t="s">
        <v>1086</v>
      </c>
      <c r="L1925" s="1">
        <v>2023</v>
      </c>
      <c r="M1925" s="1">
        <v>12</v>
      </c>
      <c r="N1925" s="1" t="s">
        <v>20</v>
      </c>
      <c r="O1925" s="1">
        <v>9</v>
      </c>
      <c r="P1925" t="str">
        <f t="shared" si="30"/>
        <v>morning</v>
      </c>
    </row>
    <row r="1926" spans="1:16" ht="15.75" customHeight="1" x14ac:dyDescent="0.35">
      <c r="A1926" s="1">
        <v>2925</v>
      </c>
      <c r="B1926" s="6">
        <v>45510</v>
      </c>
      <c r="C1926" s="1">
        <v>202</v>
      </c>
      <c r="D1926" s="1">
        <v>302</v>
      </c>
      <c r="E1926" s="1">
        <v>104</v>
      </c>
      <c r="F1926" s="1">
        <v>2</v>
      </c>
      <c r="G1926" s="15">
        <v>449.02000000000004</v>
      </c>
      <c r="H1926" s="15">
        <v>898.04000000000008</v>
      </c>
      <c r="I1926" s="15">
        <v>134.70600000000002</v>
      </c>
      <c r="J1926" s="1" t="b">
        <v>0</v>
      </c>
      <c r="K1926" s="9" t="s">
        <v>297</v>
      </c>
      <c r="L1926" s="1">
        <v>2024</v>
      </c>
      <c r="M1926" s="1">
        <v>8</v>
      </c>
      <c r="N1926" s="1" t="s">
        <v>31</v>
      </c>
      <c r="O1926" s="1">
        <v>6</v>
      </c>
      <c r="P1926" t="str">
        <f t="shared" si="30"/>
        <v>morning</v>
      </c>
    </row>
    <row r="1927" spans="1:16" ht="15.75" customHeight="1" x14ac:dyDescent="0.35">
      <c r="A1927" s="1">
        <v>2926</v>
      </c>
      <c r="B1927" s="6">
        <v>45519</v>
      </c>
      <c r="C1927" s="1">
        <v>204</v>
      </c>
      <c r="D1927" s="1">
        <v>301</v>
      </c>
      <c r="E1927" s="1">
        <v>104</v>
      </c>
      <c r="F1927" s="1">
        <v>6</v>
      </c>
      <c r="G1927" s="15">
        <v>517.94600000000003</v>
      </c>
      <c r="H1927" s="15">
        <v>3107.6760000000004</v>
      </c>
      <c r="I1927" s="15">
        <v>528.30492000000015</v>
      </c>
      <c r="J1927" s="1" t="b">
        <v>1</v>
      </c>
      <c r="K1927" s="9" t="s">
        <v>1034</v>
      </c>
      <c r="L1927" s="1">
        <v>2024</v>
      </c>
      <c r="M1927" s="1">
        <v>8</v>
      </c>
      <c r="N1927" s="1" t="s">
        <v>16</v>
      </c>
      <c r="O1927" s="1">
        <v>11</v>
      </c>
      <c r="P1927" t="str">
        <f t="shared" si="30"/>
        <v>morning</v>
      </c>
    </row>
    <row r="1928" spans="1:16" ht="15.75" customHeight="1" x14ac:dyDescent="0.35">
      <c r="A1928" s="1">
        <v>2927</v>
      </c>
      <c r="B1928" s="6">
        <v>45463</v>
      </c>
      <c r="C1928" s="1">
        <v>203</v>
      </c>
      <c r="D1928" s="1">
        <v>302</v>
      </c>
      <c r="E1928" s="1">
        <v>103</v>
      </c>
      <c r="F1928" s="1">
        <v>4</v>
      </c>
      <c r="G1928" s="15">
        <v>327.09600000000006</v>
      </c>
      <c r="H1928" s="15">
        <v>1308.3840000000002</v>
      </c>
      <c r="I1928" s="15">
        <v>248.59296000000006</v>
      </c>
      <c r="J1928" s="1" t="b">
        <v>0</v>
      </c>
      <c r="K1928" s="9" t="s">
        <v>537</v>
      </c>
      <c r="L1928" s="1">
        <v>2024</v>
      </c>
      <c r="M1928" s="1">
        <v>6</v>
      </c>
      <c r="N1928" s="1" t="s">
        <v>16</v>
      </c>
      <c r="O1928" s="1">
        <v>5</v>
      </c>
      <c r="P1928" t="str">
        <f t="shared" si="30"/>
        <v>morning</v>
      </c>
    </row>
    <row r="1929" spans="1:16" ht="15.75" customHeight="1" x14ac:dyDescent="0.35">
      <c r="A1929" s="1">
        <v>2928</v>
      </c>
      <c r="B1929" s="6">
        <v>44924</v>
      </c>
      <c r="C1929" s="1">
        <v>203</v>
      </c>
      <c r="D1929" s="1">
        <v>304</v>
      </c>
      <c r="E1929" s="1">
        <v>105</v>
      </c>
      <c r="F1929" s="1">
        <v>7</v>
      </c>
      <c r="G1929" s="15">
        <v>629.94799999999998</v>
      </c>
      <c r="H1929" s="15">
        <v>4409.6359999999995</v>
      </c>
      <c r="I1929" s="15">
        <v>926.02355999999986</v>
      </c>
      <c r="J1929" s="1" t="b">
        <v>0</v>
      </c>
      <c r="K1929" s="9" t="s">
        <v>1087</v>
      </c>
      <c r="L1929" s="1">
        <v>2022</v>
      </c>
      <c r="M1929" s="1">
        <v>12</v>
      </c>
      <c r="N1929" s="1" t="s">
        <v>16</v>
      </c>
      <c r="O1929" s="1">
        <v>5</v>
      </c>
      <c r="P1929" t="str">
        <f t="shared" si="30"/>
        <v>morning</v>
      </c>
    </row>
    <row r="1930" spans="1:16" ht="15.75" customHeight="1" x14ac:dyDescent="0.35">
      <c r="A1930" s="1">
        <v>2929</v>
      </c>
      <c r="B1930" s="6">
        <v>45543</v>
      </c>
      <c r="C1930" s="1">
        <v>202</v>
      </c>
      <c r="D1930" s="1">
        <v>303</v>
      </c>
      <c r="E1930" s="1">
        <v>103</v>
      </c>
      <c r="F1930" s="1">
        <v>8</v>
      </c>
      <c r="G1930" s="15">
        <v>61.512000000000008</v>
      </c>
      <c r="H1930" s="15">
        <v>492.09600000000006</v>
      </c>
      <c r="I1930" s="15">
        <v>123.02400000000002</v>
      </c>
      <c r="J1930" s="1" t="b">
        <v>0</v>
      </c>
      <c r="K1930" s="9" t="s">
        <v>694</v>
      </c>
      <c r="L1930" s="1">
        <v>2024</v>
      </c>
      <c r="M1930" s="1">
        <v>9</v>
      </c>
      <c r="N1930" s="1" t="s">
        <v>20</v>
      </c>
      <c r="O1930" s="1">
        <v>0</v>
      </c>
      <c r="P1930" t="str">
        <f t="shared" si="30"/>
        <v>morning</v>
      </c>
    </row>
    <row r="1931" spans="1:16" ht="15.75" customHeight="1" x14ac:dyDescent="0.35">
      <c r="A1931" s="1">
        <v>2930</v>
      </c>
      <c r="B1931" s="6">
        <v>45133</v>
      </c>
      <c r="C1931" s="1">
        <v>204</v>
      </c>
      <c r="D1931" s="1">
        <v>301</v>
      </c>
      <c r="E1931" s="1">
        <v>102</v>
      </c>
      <c r="F1931" s="1">
        <v>10</v>
      </c>
      <c r="G1931" s="15">
        <v>421.91600000000005</v>
      </c>
      <c r="H1931" s="15">
        <v>4219.1600000000008</v>
      </c>
      <c r="I1931" s="15">
        <v>1265.7480000000003</v>
      </c>
      <c r="J1931" s="1" t="b">
        <v>0</v>
      </c>
      <c r="K1931" s="9" t="s">
        <v>486</v>
      </c>
      <c r="L1931" s="1">
        <v>2023</v>
      </c>
      <c r="M1931" s="1">
        <v>7</v>
      </c>
      <c r="N1931" s="1" t="s">
        <v>18</v>
      </c>
      <c r="O1931" s="1">
        <v>16</v>
      </c>
      <c r="P1931" t="str">
        <f t="shared" ref="P1931:P1977" si="31">IF(O1931 &lt; 12, "morning", IF(O1931 &lt; 18, "afternoon", IF(O1931 &lt; 21, "evening", "night")))</f>
        <v>afternoon</v>
      </c>
    </row>
    <row r="1932" spans="1:16" ht="15.75" customHeight="1" x14ac:dyDescent="0.35">
      <c r="A1932" s="1">
        <v>2931</v>
      </c>
      <c r="B1932" s="6">
        <v>45435</v>
      </c>
      <c r="C1932" s="1">
        <v>202</v>
      </c>
      <c r="D1932" s="1">
        <v>304</v>
      </c>
      <c r="E1932" s="1">
        <v>103</v>
      </c>
      <c r="F1932" s="1">
        <v>3</v>
      </c>
      <c r="G1932" s="15">
        <v>648.95600000000013</v>
      </c>
      <c r="H1932" s="15">
        <v>1946.8680000000004</v>
      </c>
      <c r="I1932" s="15">
        <v>292.03020000000004</v>
      </c>
      <c r="J1932" s="1" t="b">
        <v>0</v>
      </c>
      <c r="K1932" s="9" t="s">
        <v>200</v>
      </c>
      <c r="L1932" s="1">
        <v>2024</v>
      </c>
      <c r="M1932" s="1">
        <v>5</v>
      </c>
      <c r="N1932" s="1" t="s">
        <v>16</v>
      </c>
      <c r="O1932" s="1">
        <v>23</v>
      </c>
      <c r="P1932" t="str">
        <f t="shared" si="31"/>
        <v>night</v>
      </c>
    </row>
    <row r="1933" spans="1:16" ht="15.75" customHeight="1" x14ac:dyDescent="0.35">
      <c r="A1933" s="1">
        <v>2932</v>
      </c>
      <c r="B1933" s="6">
        <v>45001</v>
      </c>
      <c r="C1933" s="1">
        <v>203</v>
      </c>
      <c r="D1933" s="1">
        <v>301</v>
      </c>
      <c r="E1933" s="1">
        <v>102</v>
      </c>
      <c r="F1933" s="1">
        <v>5</v>
      </c>
      <c r="G1933" s="15">
        <v>178.44200000000001</v>
      </c>
      <c r="H1933" s="15">
        <v>892.21</v>
      </c>
      <c r="I1933" s="15">
        <v>151.67570000000001</v>
      </c>
      <c r="J1933" s="1" t="b">
        <v>1</v>
      </c>
      <c r="K1933" s="9" t="s">
        <v>1088</v>
      </c>
      <c r="L1933" s="1">
        <v>2023</v>
      </c>
      <c r="M1933" s="1">
        <v>3</v>
      </c>
      <c r="N1933" s="1" t="s">
        <v>16</v>
      </c>
      <c r="O1933" s="1">
        <v>21</v>
      </c>
      <c r="P1933" t="str">
        <f t="shared" si="31"/>
        <v>night</v>
      </c>
    </row>
    <row r="1934" spans="1:16" ht="15.75" customHeight="1" x14ac:dyDescent="0.35">
      <c r="A1934" s="1">
        <v>1980</v>
      </c>
      <c r="B1934" s="6">
        <v>45566</v>
      </c>
      <c r="C1934" s="1">
        <v>201</v>
      </c>
      <c r="D1934" s="1">
        <v>305</v>
      </c>
      <c r="E1934" s="1">
        <v>103</v>
      </c>
      <c r="F1934" s="1">
        <v>3</v>
      </c>
      <c r="G1934" s="15">
        <v>96.470000000000013</v>
      </c>
      <c r="H1934" s="15">
        <v>289.41000000000003</v>
      </c>
      <c r="I1934" s="15">
        <v>60.7761</v>
      </c>
      <c r="J1934" s="1" t="b">
        <v>0</v>
      </c>
      <c r="K1934" s="9" t="s">
        <v>730</v>
      </c>
      <c r="L1934" s="1">
        <v>2024</v>
      </c>
      <c r="M1934" s="1">
        <v>10</v>
      </c>
      <c r="N1934" s="1" t="s">
        <v>31</v>
      </c>
      <c r="O1934" s="1">
        <v>1</v>
      </c>
      <c r="P1934" t="str">
        <f t="shared" si="31"/>
        <v>morning</v>
      </c>
    </row>
    <row r="1935" spans="1:16" ht="15.75" customHeight="1" x14ac:dyDescent="0.35">
      <c r="A1935" s="1">
        <v>2934</v>
      </c>
      <c r="B1935" s="6">
        <v>44936</v>
      </c>
      <c r="C1935" s="1">
        <v>205</v>
      </c>
      <c r="D1935" s="1">
        <v>305</v>
      </c>
      <c r="E1935" s="1">
        <v>101</v>
      </c>
      <c r="F1935" s="1">
        <v>4</v>
      </c>
      <c r="G1935" s="15">
        <v>509.36600000000004</v>
      </c>
      <c r="H1935" s="15">
        <v>2037.4640000000002</v>
      </c>
      <c r="I1935" s="15">
        <v>427.86744000000004</v>
      </c>
      <c r="J1935" s="1" t="b">
        <v>0</v>
      </c>
      <c r="K1935" s="9" t="s">
        <v>1090</v>
      </c>
      <c r="L1935" s="1">
        <v>2023</v>
      </c>
      <c r="M1935" s="1">
        <v>1</v>
      </c>
      <c r="N1935" s="1" t="s">
        <v>31</v>
      </c>
      <c r="O1935" s="1">
        <v>0</v>
      </c>
      <c r="P1935" t="str">
        <f t="shared" si="31"/>
        <v>morning</v>
      </c>
    </row>
    <row r="1936" spans="1:16" ht="15.75" customHeight="1" x14ac:dyDescent="0.35">
      <c r="A1936" s="1">
        <v>2935</v>
      </c>
      <c r="B1936" s="6">
        <v>45111</v>
      </c>
      <c r="C1936" s="1">
        <v>202</v>
      </c>
      <c r="D1936" s="1">
        <v>303</v>
      </c>
      <c r="E1936" s="1">
        <v>105</v>
      </c>
      <c r="F1936" s="1">
        <v>10</v>
      </c>
      <c r="G1936" s="15">
        <v>616.19799999999998</v>
      </c>
      <c r="H1936" s="15">
        <v>6161.98</v>
      </c>
      <c r="I1936" s="15">
        <v>1540.4949999999999</v>
      </c>
      <c r="J1936" s="1" t="b">
        <v>1</v>
      </c>
      <c r="K1936" s="9" t="s">
        <v>1091</v>
      </c>
      <c r="L1936" s="1">
        <v>2023</v>
      </c>
      <c r="M1936" s="1">
        <v>7</v>
      </c>
      <c r="N1936" s="1" t="s">
        <v>31</v>
      </c>
      <c r="O1936" s="1">
        <v>15</v>
      </c>
      <c r="P1936" t="str">
        <f t="shared" si="31"/>
        <v>afternoon</v>
      </c>
    </row>
    <row r="1937" spans="1:16" ht="15.75" customHeight="1" x14ac:dyDescent="0.35">
      <c r="A1937" s="1">
        <v>2936</v>
      </c>
      <c r="B1937" s="6">
        <v>45427</v>
      </c>
      <c r="C1937" s="1">
        <v>203</v>
      </c>
      <c r="D1937" s="1">
        <v>303</v>
      </c>
      <c r="E1937" s="1">
        <v>104</v>
      </c>
      <c r="F1937" s="1">
        <v>4</v>
      </c>
      <c r="G1937" s="15">
        <v>140.69000000000003</v>
      </c>
      <c r="H1937" s="15">
        <v>562.7600000000001</v>
      </c>
      <c r="I1937" s="15">
        <v>168.82800000000003</v>
      </c>
      <c r="J1937" s="1" t="b">
        <v>0</v>
      </c>
      <c r="K1937" s="9" t="s">
        <v>1092</v>
      </c>
      <c r="L1937" s="1">
        <v>2024</v>
      </c>
      <c r="M1937" s="1">
        <v>5</v>
      </c>
      <c r="N1937" s="1" t="s">
        <v>18</v>
      </c>
      <c r="O1937" s="1">
        <v>3</v>
      </c>
      <c r="P1937" t="str">
        <f t="shared" si="31"/>
        <v>morning</v>
      </c>
    </row>
    <row r="1938" spans="1:16" ht="15.75" customHeight="1" x14ac:dyDescent="0.35">
      <c r="A1938" s="1">
        <v>2937</v>
      </c>
      <c r="B1938" s="6">
        <v>45481</v>
      </c>
      <c r="C1938" s="1">
        <v>204</v>
      </c>
      <c r="D1938" s="1">
        <v>305</v>
      </c>
      <c r="E1938" s="1">
        <v>105</v>
      </c>
      <c r="F1938" s="1">
        <v>1</v>
      </c>
      <c r="G1938" s="15">
        <v>258.72000000000003</v>
      </c>
      <c r="H1938" s="15">
        <v>258.72000000000003</v>
      </c>
      <c r="I1938" s="15">
        <v>38.808</v>
      </c>
      <c r="J1938" s="1" t="b">
        <v>0</v>
      </c>
      <c r="K1938" s="9" t="s">
        <v>1093</v>
      </c>
      <c r="L1938" s="1">
        <v>2024</v>
      </c>
      <c r="M1938" s="1">
        <v>7</v>
      </c>
      <c r="N1938" s="1" t="s">
        <v>28</v>
      </c>
      <c r="O1938" s="1">
        <v>20</v>
      </c>
      <c r="P1938" t="str">
        <f t="shared" si="31"/>
        <v>evening</v>
      </c>
    </row>
    <row r="1939" spans="1:16" ht="15.75" customHeight="1" x14ac:dyDescent="0.35">
      <c r="A1939" s="1">
        <v>2938</v>
      </c>
      <c r="B1939" s="6">
        <v>44895</v>
      </c>
      <c r="C1939" s="1">
        <v>204</v>
      </c>
      <c r="D1939" s="1">
        <v>305</v>
      </c>
      <c r="E1939" s="1">
        <v>101</v>
      </c>
      <c r="F1939" s="1">
        <v>7</v>
      </c>
      <c r="G1939" s="15">
        <v>92.334000000000003</v>
      </c>
      <c r="H1939" s="15">
        <v>646.33799999999997</v>
      </c>
      <c r="I1939" s="15">
        <v>109.87746</v>
      </c>
      <c r="J1939" s="1" t="b">
        <v>0</v>
      </c>
      <c r="K1939" s="9" t="s">
        <v>701</v>
      </c>
      <c r="L1939" s="1">
        <v>2022</v>
      </c>
      <c r="M1939" s="1">
        <v>11</v>
      </c>
      <c r="N1939" s="1" t="s">
        <v>18</v>
      </c>
      <c r="O1939" s="1">
        <v>5</v>
      </c>
      <c r="P1939" t="str">
        <f t="shared" si="31"/>
        <v>morning</v>
      </c>
    </row>
    <row r="1940" spans="1:16" ht="15.75" customHeight="1" x14ac:dyDescent="0.35">
      <c r="A1940" s="1">
        <v>2939</v>
      </c>
      <c r="B1940" s="6">
        <v>45102</v>
      </c>
      <c r="C1940" s="1">
        <v>205</v>
      </c>
      <c r="D1940" s="1">
        <v>304</v>
      </c>
      <c r="E1940" s="1">
        <v>105</v>
      </c>
      <c r="F1940" s="1">
        <v>6</v>
      </c>
      <c r="G1940" s="15">
        <v>480.10599999999999</v>
      </c>
      <c r="H1940" s="15">
        <v>2880.636</v>
      </c>
      <c r="I1940" s="15">
        <v>547.32083999999998</v>
      </c>
      <c r="J1940" s="1" t="b">
        <v>0</v>
      </c>
      <c r="K1940" s="9" t="s">
        <v>801</v>
      </c>
      <c r="L1940" s="1">
        <v>2023</v>
      </c>
      <c r="M1940" s="1">
        <v>6</v>
      </c>
      <c r="N1940" s="1" t="s">
        <v>20</v>
      </c>
      <c r="O1940" s="1">
        <v>5</v>
      </c>
      <c r="P1940" t="str">
        <f t="shared" si="31"/>
        <v>morning</v>
      </c>
    </row>
    <row r="1941" spans="1:16" ht="15.75" customHeight="1" x14ac:dyDescent="0.35">
      <c r="A1941" s="1">
        <v>2940</v>
      </c>
      <c r="B1941" s="6">
        <v>45090</v>
      </c>
      <c r="C1941" s="1">
        <v>205</v>
      </c>
      <c r="D1941" s="1">
        <v>302</v>
      </c>
      <c r="E1941" s="1">
        <v>101</v>
      </c>
      <c r="F1941" s="1">
        <v>4</v>
      </c>
      <c r="G1941" s="15">
        <v>84.854000000000013</v>
      </c>
      <c r="H1941" s="15">
        <v>339.41600000000005</v>
      </c>
      <c r="I1941" s="15">
        <v>71.277360000000002</v>
      </c>
      <c r="J1941" s="1" t="b">
        <v>0</v>
      </c>
      <c r="K1941" s="9" t="s">
        <v>762</v>
      </c>
      <c r="L1941" s="1">
        <v>2023</v>
      </c>
      <c r="M1941" s="1">
        <v>6</v>
      </c>
      <c r="N1941" s="1" t="s">
        <v>31</v>
      </c>
      <c r="O1941" s="1">
        <v>3</v>
      </c>
      <c r="P1941" t="str">
        <f t="shared" si="31"/>
        <v>morning</v>
      </c>
    </row>
    <row r="1942" spans="1:16" ht="15.75" customHeight="1" x14ac:dyDescent="0.35">
      <c r="A1942" s="1">
        <v>2941</v>
      </c>
      <c r="B1942" s="6">
        <v>44968</v>
      </c>
      <c r="C1942" s="1">
        <v>201</v>
      </c>
      <c r="D1942" s="1">
        <v>303</v>
      </c>
      <c r="E1942" s="1">
        <v>105</v>
      </c>
      <c r="F1942" s="1">
        <v>3</v>
      </c>
      <c r="G1942" s="15">
        <v>530.11200000000008</v>
      </c>
      <c r="H1942" s="15">
        <v>1590.3360000000002</v>
      </c>
      <c r="I1942" s="15">
        <v>397.58400000000006</v>
      </c>
      <c r="J1942" s="1" t="b">
        <v>0</v>
      </c>
      <c r="K1942" s="9" t="s">
        <v>121</v>
      </c>
      <c r="L1942" s="1">
        <v>2023</v>
      </c>
      <c r="M1942" s="1">
        <v>2</v>
      </c>
      <c r="N1942" s="1" t="s">
        <v>22</v>
      </c>
      <c r="O1942" s="1">
        <v>9</v>
      </c>
      <c r="P1942" t="str">
        <f t="shared" si="31"/>
        <v>morning</v>
      </c>
    </row>
    <row r="1943" spans="1:16" ht="15.75" customHeight="1" x14ac:dyDescent="0.35">
      <c r="A1943" s="1">
        <v>2942</v>
      </c>
      <c r="B1943" s="6">
        <v>45163</v>
      </c>
      <c r="C1943" s="1">
        <v>202</v>
      </c>
      <c r="D1943" s="1">
        <v>302</v>
      </c>
      <c r="E1943" s="1">
        <v>104</v>
      </c>
      <c r="F1943" s="1">
        <v>4</v>
      </c>
      <c r="G1943" s="15">
        <v>393.55799999999999</v>
      </c>
      <c r="H1943" s="15">
        <v>1574.232</v>
      </c>
      <c r="I1943" s="15">
        <v>472.26959999999997</v>
      </c>
      <c r="J1943" s="1" t="b">
        <v>1</v>
      </c>
      <c r="K1943" s="9" t="s">
        <v>597</v>
      </c>
      <c r="L1943" s="1">
        <v>2023</v>
      </c>
      <c r="M1943" s="1">
        <v>8</v>
      </c>
      <c r="N1943" s="1" t="s">
        <v>26</v>
      </c>
      <c r="O1943" s="1">
        <v>4</v>
      </c>
      <c r="P1943" t="str">
        <f t="shared" si="31"/>
        <v>morning</v>
      </c>
    </row>
    <row r="1944" spans="1:16" ht="15.75" customHeight="1" x14ac:dyDescent="0.35">
      <c r="A1944" s="1">
        <v>2943</v>
      </c>
      <c r="B1944" s="6">
        <v>44939</v>
      </c>
      <c r="C1944" s="1">
        <v>203</v>
      </c>
      <c r="D1944" s="1">
        <v>302</v>
      </c>
      <c r="E1944" s="1">
        <v>105</v>
      </c>
      <c r="F1944" s="1">
        <v>9</v>
      </c>
      <c r="G1944" s="15">
        <v>199.67200000000003</v>
      </c>
      <c r="H1944" s="15">
        <v>1797.0480000000002</v>
      </c>
      <c r="I1944" s="15">
        <v>269.55720000000002</v>
      </c>
      <c r="J1944" s="1" t="b">
        <v>1</v>
      </c>
      <c r="K1944" s="9" t="s">
        <v>532</v>
      </c>
      <c r="L1944" s="1">
        <v>2023</v>
      </c>
      <c r="M1944" s="1">
        <v>1</v>
      </c>
      <c r="N1944" s="1" t="s">
        <v>26</v>
      </c>
      <c r="O1944" s="1">
        <v>16</v>
      </c>
      <c r="P1944" t="str">
        <f t="shared" si="31"/>
        <v>afternoon</v>
      </c>
    </row>
    <row r="1945" spans="1:16" ht="15.75" customHeight="1" x14ac:dyDescent="0.35">
      <c r="A1945" s="1">
        <v>2944</v>
      </c>
      <c r="B1945" s="6">
        <v>44903</v>
      </c>
      <c r="C1945" s="1">
        <v>201</v>
      </c>
      <c r="D1945" s="1">
        <v>302</v>
      </c>
      <c r="E1945" s="1">
        <v>104</v>
      </c>
      <c r="F1945" s="1">
        <v>9</v>
      </c>
      <c r="G1945" s="15">
        <v>61.776000000000003</v>
      </c>
      <c r="H1945" s="15">
        <v>555.98400000000004</v>
      </c>
      <c r="I1945" s="15">
        <v>94.517280000000014</v>
      </c>
      <c r="J1945" s="1" t="b">
        <v>0</v>
      </c>
      <c r="K1945" s="9" t="s">
        <v>1064</v>
      </c>
      <c r="L1945" s="1">
        <v>2022</v>
      </c>
      <c r="M1945" s="1">
        <v>12</v>
      </c>
      <c r="N1945" s="1" t="s">
        <v>16</v>
      </c>
      <c r="O1945" s="1">
        <v>8</v>
      </c>
      <c r="P1945" t="str">
        <f t="shared" si="31"/>
        <v>morning</v>
      </c>
    </row>
    <row r="1946" spans="1:16" ht="15.75" customHeight="1" x14ac:dyDescent="0.35">
      <c r="A1946" s="1">
        <v>2945</v>
      </c>
      <c r="B1946" s="6">
        <v>45517</v>
      </c>
      <c r="C1946" s="1">
        <v>203</v>
      </c>
      <c r="D1946" s="1">
        <v>304</v>
      </c>
      <c r="E1946" s="1">
        <v>104</v>
      </c>
      <c r="F1946" s="1">
        <v>6</v>
      </c>
      <c r="G1946" s="15">
        <v>206.47</v>
      </c>
      <c r="H1946" s="15">
        <v>1238.82</v>
      </c>
      <c r="I1946" s="15">
        <v>235.3758</v>
      </c>
      <c r="J1946" s="1" t="b">
        <v>0</v>
      </c>
      <c r="K1946" s="9" t="s">
        <v>969</v>
      </c>
      <c r="L1946" s="1">
        <v>2024</v>
      </c>
      <c r="M1946" s="1">
        <v>8</v>
      </c>
      <c r="N1946" s="1" t="s">
        <v>31</v>
      </c>
      <c r="O1946" s="1">
        <v>20</v>
      </c>
      <c r="P1946" t="str">
        <f t="shared" si="31"/>
        <v>evening</v>
      </c>
    </row>
    <row r="1947" spans="1:16" ht="15.75" customHeight="1" x14ac:dyDescent="0.35">
      <c r="A1947" s="1">
        <v>2946</v>
      </c>
      <c r="B1947" s="6">
        <v>45122</v>
      </c>
      <c r="C1947" s="1">
        <v>203</v>
      </c>
      <c r="D1947" s="1">
        <v>303</v>
      </c>
      <c r="E1947" s="1">
        <v>105</v>
      </c>
      <c r="F1947" s="1">
        <v>2</v>
      </c>
      <c r="G1947" s="15">
        <v>168.67400000000001</v>
      </c>
      <c r="H1947" s="15">
        <v>337.34800000000001</v>
      </c>
      <c r="I1947" s="15">
        <v>70.84308</v>
      </c>
      <c r="J1947" s="1" t="b">
        <v>0</v>
      </c>
      <c r="K1947" s="9" t="s">
        <v>974</v>
      </c>
      <c r="L1947" s="1">
        <v>2023</v>
      </c>
      <c r="M1947" s="1">
        <v>7</v>
      </c>
      <c r="N1947" s="1" t="s">
        <v>22</v>
      </c>
      <c r="O1947" s="1">
        <v>5</v>
      </c>
      <c r="P1947" t="str">
        <f t="shared" si="31"/>
        <v>morning</v>
      </c>
    </row>
    <row r="1948" spans="1:16" ht="15.75" customHeight="1" x14ac:dyDescent="0.35">
      <c r="A1948" s="1">
        <v>2947</v>
      </c>
      <c r="B1948" s="6">
        <v>44869</v>
      </c>
      <c r="C1948" s="1">
        <v>201</v>
      </c>
      <c r="D1948" s="1">
        <v>303</v>
      </c>
      <c r="E1948" s="1">
        <v>103</v>
      </c>
      <c r="F1948" s="1">
        <v>4</v>
      </c>
      <c r="G1948" s="15">
        <v>442.55200000000002</v>
      </c>
      <c r="H1948" s="15">
        <v>1770.2080000000001</v>
      </c>
      <c r="I1948" s="15">
        <v>442.55200000000002</v>
      </c>
      <c r="J1948" s="1" t="b">
        <v>0</v>
      </c>
      <c r="K1948" s="9" t="s">
        <v>1048</v>
      </c>
      <c r="L1948" s="1">
        <v>2022</v>
      </c>
      <c r="M1948" s="1">
        <v>11</v>
      </c>
      <c r="N1948" s="1" t="s">
        <v>26</v>
      </c>
      <c r="O1948" s="1">
        <v>9</v>
      </c>
      <c r="P1948" t="str">
        <f t="shared" si="31"/>
        <v>morning</v>
      </c>
    </row>
    <row r="1949" spans="1:16" ht="15.75" customHeight="1" x14ac:dyDescent="0.35">
      <c r="A1949" s="1">
        <v>2948</v>
      </c>
      <c r="B1949" s="6">
        <v>44906</v>
      </c>
      <c r="C1949" s="1">
        <v>202</v>
      </c>
      <c r="D1949" s="1">
        <v>301</v>
      </c>
      <c r="E1949" s="1">
        <v>105</v>
      </c>
      <c r="F1949" s="1">
        <v>9</v>
      </c>
      <c r="G1949" s="15">
        <v>609.37800000000004</v>
      </c>
      <c r="H1949" s="15">
        <v>5484.402</v>
      </c>
      <c r="I1949" s="15">
        <v>1645.3206</v>
      </c>
      <c r="J1949" s="1" t="b">
        <v>0</v>
      </c>
      <c r="K1949" s="9" t="s">
        <v>1094</v>
      </c>
      <c r="L1949" s="1">
        <v>2022</v>
      </c>
      <c r="M1949" s="1">
        <v>12</v>
      </c>
      <c r="N1949" s="1" t="s">
        <v>20</v>
      </c>
      <c r="O1949" s="1">
        <v>18</v>
      </c>
      <c r="P1949" t="str">
        <f t="shared" si="31"/>
        <v>evening</v>
      </c>
    </row>
    <row r="1950" spans="1:16" ht="15.75" customHeight="1" x14ac:dyDescent="0.35">
      <c r="A1950" s="1">
        <v>2949</v>
      </c>
      <c r="B1950" s="6">
        <v>45285</v>
      </c>
      <c r="C1950" s="1">
        <v>202</v>
      </c>
      <c r="D1950" s="1">
        <v>301</v>
      </c>
      <c r="E1950" s="1">
        <v>103</v>
      </c>
      <c r="F1950" s="1">
        <v>9</v>
      </c>
      <c r="G1950" s="15">
        <v>606.1</v>
      </c>
      <c r="H1950" s="15">
        <v>5454.9000000000005</v>
      </c>
      <c r="I1950" s="15">
        <v>818.23500000000001</v>
      </c>
      <c r="J1950" s="1" t="b">
        <v>0</v>
      </c>
      <c r="K1950" s="9" t="s">
        <v>42</v>
      </c>
      <c r="L1950" s="1">
        <v>2023</v>
      </c>
      <c r="M1950" s="1">
        <v>12</v>
      </c>
      <c r="N1950" s="1" t="s">
        <v>28</v>
      </c>
      <c r="O1950" s="1">
        <v>5</v>
      </c>
      <c r="P1950" t="str">
        <f t="shared" si="31"/>
        <v>morning</v>
      </c>
    </row>
    <row r="1951" spans="1:16" ht="15.75" customHeight="1" x14ac:dyDescent="0.35">
      <c r="A1951" s="1">
        <v>2950</v>
      </c>
      <c r="B1951" s="6">
        <v>45375</v>
      </c>
      <c r="C1951" s="1">
        <v>201</v>
      </c>
      <c r="D1951" s="1">
        <v>305</v>
      </c>
      <c r="E1951" s="1">
        <v>104</v>
      </c>
      <c r="F1951" s="1">
        <v>5</v>
      </c>
      <c r="G1951" s="15">
        <v>271.56800000000004</v>
      </c>
      <c r="H1951" s="15">
        <v>1357.8400000000001</v>
      </c>
      <c r="I1951" s="15">
        <v>230.83280000000005</v>
      </c>
      <c r="J1951" s="1" t="b">
        <v>0</v>
      </c>
      <c r="K1951" s="9" t="s">
        <v>490</v>
      </c>
      <c r="L1951" s="1">
        <v>2024</v>
      </c>
      <c r="M1951" s="1">
        <v>3</v>
      </c>
      <c r="N1951" s="1" t="s">
        <v>20</v>
      </c>
      <c r="O1951" s="1">
        <v>7</v>
      </c>
      <c r="P1951" t="str">
        <f t="shared" si="31"/>
        <v>morning</v>
      </c>
    </row>
    <row r="1952" spans="1:16" ht="15.75" customHeight="1" x14ac:dyDescent="0.35">
      <c r="A1952" s="1">
        <v>2951</v>
      </c>
      <c r="B1952" s="6">
        <v>45046</v>
      </c>
      <c r="C1952" s="1">
        <v>201</v>
      </c>
      <c r="D1952" s="1">
        <v>305</v>
      </c>
      <c r="E1952" s="1">
        <v>105</v>
      </c>
      <c r="F1952" s="1">
        <v>7</v>
      </c>
      <c r="G1952" s="15">
        <v>318.53800000000001</v>
      </c>
      <c r="H1952" s="15">
        <v>2229.7660000000001</v>
      </c>
      <c r="I1952" s="15">
        <v>423.65554000000003</v>
      </c>
      <c r="J1952" s="1" t="b">
        <v>0</v>
      </c>
      <c r="K1952" s="9" t="s">
        <v>1066</v>
      </c>
      <c r="L1952" s="1">
        <v>2023</v>
      </c>
      <c r="M1952" s="1">
        <v>4</v>
      </c>
      <c r="N1952" s="1" t="s">
        <v>20</v>
      </c>
      <c r="O1952" s="1">
        <v>0</v>
      </c>
      <c r="P1952" t="str">
        <f t="shared" si="31"/>
        <v>morning</v>
      </c>
    </row>
    <row r="1953" spans="1:16" ht="15.75" customHeight="1" x14ac:dyDescent="0.35">
      <c r="A1953" s="1">
        <v>2952</v>
      </c>
      <c r="B1953" s="6">
        <v>45171</v>
      </c>
      <c r="C1953" s="1">
        <v>205</v>
      </c>
      <c r="D1953" s="1">
        <v>305</v>
      </c>
      <c r="E1953" s="1">
        <v>103</v>
      </c>
      <c r="F1953" s="1">
        <v>1</v>
      </c>
      <c r="G1953" s="15">
        <v>417.40600000000001</v>
      </c>
      <c r="H1953" s="15">
        <v>417.40600000000001</v>
      </c>
      <c r="I1953" s="15">
        <v>87.655259999999998</v>
      </c>
      <c r="J1953" s="1" t="b">
        <v>1</v>
      </c>
      <c r="K1953" s="9" t="s">
        <v>1095</v>
      </c>
      <c r="L1953" s="1">
        <v>2023</v>
      </c>
      <c r="M1953" s="1">
        <v>9</v>
      </c>
      <c r="N1953" s="1" t="s">
        <v>22</v>
      </c>
      <c r="O1953" s="1">
        <v>5</v>
      </c>
      <c r="P1953" t="str">
        <f t="shared" si="31"/>
        <v>morning</v>
      </c>
    </row>
    <row r="1954" spans="1:16" ht="15.75" customHeight="1" x14ac:dyDescent="0.35">
      <c r="A1954" s="1">
        <v>2953</v>
      </c>
      <c r="B1954" s="6">
        <v>45082</v>
      </c>
      <c r="C1954" s="1">
        <v>202</v>
      </c>
      <c r="D1954" s="1">
        <v>303</v>
      </c>
      <c r="E1954" s="1">
        <v>103</v>
      </c>
      <c r="F1954" s="1">
        <v>1</v>
      </c>
      <c r="G1954" s="15">
        <v>80.828000000000017</v>
      </c>
      <c r="H1954" s="15">
        <v>80.828000000000017</v>
      </c>
      <c r="I1954" s="15">
        <v>20.207000000000004</v>
      </c>
      <c r="J1954" s="1" t="b">
        <v>0</v>
      </c>
      <c r="K1954" s="9" t="s">
        <v>371</v>
      </c>
      <c r="L1954" s="1">
        <v>2023</v>
      </c>
      <c r="M1954" s="1">
        <v>6</v>
      </c>
      <c r="N1954" s="1" t="s">
        <v>28</v>
      </c>
      <c r="O1954" s="1">
        <v>11</v>
      </c>
      <c r="P1954" t="str">
        <f t="shared" si="31"/>
        <v>morning</v>
      </c>
    </row>
    <row r="1955" spans="1:16" ht="15.75" customHeight="1" x14ac:dyDescent="0.35">
      <c r="A1955" s="1">
        <v>2954</v>
      </c>
      <c r="B1955" s="6">
        <v>45538</v>
      </c>
      <c r="C1955" s="1">
        <v>204</v>
      </c>
      <c r="D1955" s="1">
        <v>304</v>
      </c>
      <c r="E1955" s="1">
        <v>104</v>
      </c>
      <c r="F1955" s="1">
        <v>3</v>
      </c>
      <c r="G1955" s="15">
        <v>183.92000000000002</v>
      </c>
      <c r="H1955" s="15">
        <v>551.76</v>
      </c>
      <c r="I1955" s="15">
        <v>165.52799999999999</v>
      </c>
      <c r="J1955" s="1" t="b">
        <v>0</v>
      </c>
      <c r="K1955" s="9" t="s">
        <v>1029</v>
      </c>
      <c r="L1955" s="1">
        <v>2024</v>
      </c>
      <c r="M1955" s="1">
        <v>9</v>
      </c>
      <c r="N1955" s="1" t="s">
        <v>31</v>
      </c>
      <c r="O1955" s="1">
        <v>3</v>
      </c>
      <c r="P1955" t="str">
        <f t="shared" si="31"/>
        <v>morning</v>
      </c>
    </row>
    <row r="1956" spans="1:16" ht="15.75" customHeight="1" x14ac:dyDescent="0.35">
      <c r="A1956" s="1">
        <v>2955</v>
      </c>
      <c r="B1956" s="6">
        <v>45497</v>
      </c>
      <c r="C1956" s="1">
        <v>204</v>
      </c>
      <c r="D1956" s="1">
        <v>305</v>
      </c>
      <c r="E1956" s="1">
        <v>103</v>
      </c>
      <c r="F1956" s="1">
        <v>10</v>
      </c>
      <c r="G1956" s="15">
        <v>224.59800000000001</v>
      </c>
      <c r="H1956" s="15">
        <v>2245.98</v>
      </c>
      <c r="I1956" s="15">
        <v>336.89699999999999</v>
      </c>
      <c r="J1956" s="1" t="b">
        <v>0</v>
      </c>
      <c r="K1956" s="9" t="s">
        <v>946</v>
      </c>
      <c r="L1956" s="1">
        <v>2024</v>
      </c>
      <c r="M1956" s="1">
        <v>7</v>
      </c>
      <c r="N1956" s="1" t="s">
        <v>18</v>
      </c>
      <c r="O1956" s="1">
        <v>4</v>
      </c>
      <c r="P1956" t="str">
        <f t="shared" si="31"/>
        <v>morning</v>
      </c>
    </row>
    <row r="1957" spans="1:16" ht="15.75" customHeight="1" x14ac:dyDescent="0.35">
      <c r="A1957" s="1">
        <v>2956</v>
      </c>
      <c r="B1957" s="6">
        <v>44940</v>
      </c>
      <c r="C1957" s="1">
        <v>203</v>
      </c>
      <c r="D1957" s="1">
        <v>305</v>
      </c>
      <c r="E1957" s="1">
        <v>105</v>
      </c>
      <c r="F1957" s="1">
        <v>6</v>
      </c>
      <c r="G1957" s="15">
        <v>539.572</v>
      </c>
      <c r="H1957" s="15">
        <v>3237.4319999999998</v>
      </c>
      <c r="I1957" s="15">
        <v>550.36343999999997</v>
      </c>
      <c r="J1957" s="1" t="b">
        <v>0</v>
      </c>
      <c r="K1957" s="9" t="s">
        <v>36</v>
      </c>
      <c r="L1957" s="1">
        <v>2023</v>
      </c>
      <c r="M1957" s="1">
        <v>1</v>
      </c>
      <c r="N1957" s="1" t="s">
        <v>22</v>
      </c>
      <c r="O1957" s="1">
        <v>6</v>
      </c>
      <c r="P1957" t="str">
        <f t="shared" si="31"/>
        <v>morning</v>
      </c>
    </row>
    <row r="1958" spans="1:16" ht="15.75" customHeight="1" x14ac:dyDescent="0.35">
      <c r="A1958" s="1">
        <v>2957</v>
      </c>
      <c r="B1958" s="6">
        <v>45273</v>
      </c>
      <c r="C1958" s="1">
        <v>203</v>
      </c>
      <c r="D1958" s="1">
        <v>302</v>
      </c>
      <c r="E1958" s="1">
        <v>101</v>
      </c>
      <c r="F1958" s="1">
        <v>2</v>
      </c>
      <c r="G1958" s="15">
        <v>185.81200000000001</v>
      </c>
      <c r="H1958" s="15">
        <v>371.62400000000002</v>
      </c>
      <c r="I1958" s="15">
        <v>70.608560000000011</v>
      </c>
      <c r="J1958" s="1" t="b">
        <v>1</v>
      </c>
      <c r="K1958" s="9" t="s">
        <v>752</v>
      </c>
      <c r="L1958" s="1">
        <v>2023</v>
      </c>
      <c r="M1958" s="1">
        <v>12</v>
      </c>
      <c r="N1958" s="1" t="s">
        <v>18</v>
      </c>
      <c r="O1958" s="1">
        <v>6</v>
      </c>
      <c r="P1958" t="str">
        <f t="shared" si="31"/>
        <v>morning</v>
      </c>
    </row>
    <row r="1959" spans="1:16" ht="15.75" customHeight="1" x14ac:dyDescent="0.35">
      <c r="A1959" s="1">
        <v>1739</v>
      </c>
      <c r="B1959" s="6">
        <v>45589</v>
      </c>
      <c r="C1959" s="1">
        <v>203</v>
      </c>
      <c r="D1959" s="1">
        <v>301</v>
      </c>
      <c r="E1959" s="1">
        <v>102</v>
      </c>
      <c r="F1959" s="1">
        <v>4</v>
      </c>
      <c r="G1959" s="15">
        <v>75.086000000000013</v>
      </c>
      <c r="H1959" s="15">
        <v>300.34400000000005</v>
      </c>
      <c r="I1959" s="15">
        <v>57.065360000000013</v>
      </c>
      <c r="J1959" s="1" t="b">
        <v>0</v>
      </c>
      <c r="K1959" s="9" t="s">
        <v>602</v>
      </c>
      <c r="L1959" s="1">
        <v>2024</v>
      </c>
      <c r="M1959" s="1">
        <v>10</v>
      </c>
      <c r="N1959" s="1" t="s">
        <v>16</v>
      </c>
      <c r="O1959" s="1">
        <v>7</v>
      </c>
      <c r="P1959" t="str">
        <f t="shared" si="31"/>
        <v>morning</v>
      </c>
    </row>
    <row r="1960" spans="1:16" ht="15.75" customHeight="1" x14ac:dyDescent="0.35">
      <c r="A1960" s="1">
        <v>2959</v>
      </c>
      <c r="B1960" s="6">
        <v>45346</v>
      </c>
      <c r="C1960" s="1">
        <v>202</v>
      </c>
      <c r="D1960" s="1">
        <v>302</v>
      </c>
      <c r="E1960" s="1">
        <v>103</v>
      </c>
      <c r="F1960" s="1">
        <v>6</v>
      </c>
      <c r="G1960" s="15">
        <v>471.41600000000005</v>
      </c>
      <c r="H1960" s="15">
        <v>2828.4960000000001</v>
      </c>
      <c r="I1960" s="15">
        <v>707.12400000000002</v>
      </c>
      <c r="J1960" s="1" t="b">
        <v>0</v>
      </c>
      <c r="K1960" s="9" t="s">
        <v>1096</v>
      </c>
      <c r="L1960" s="1">
        <v>2024</v>
      </c>
      <c r="M1960" s="1">
        <v>2</v>
      </c>
      <c r="N1960" s="1" t="s">
        <v>22</v>
      </c>
      <c r="O1960" s="1">
        <v>11</v>
      </c>
      <c r="P1960" t="str">
        <f t="shared" si="31"/>
        <v>morning</v>
      </c>
    </row>
    <row r="1961" spans="1:16" ht="15.75" customHeight="1" x14ac:dyDescent="0.35">
      <c r="A1961" s="1">
        <v>2960</v>
      </c>
      <c r="B1961" s="6">
        <v>45119</v>
      </c>
      <c r="C1961" s="1">
        <v>202</v>
      </c>
      <c r="D1961" s="1">
        <v>302</v>
      </c>
      <c r="E1961" s="1">
        <v>101</v>
      </c>
      <c r="F1961" s="1">
        <v>9</v>
      </c>
      <c r="G1961" s="15">
        <v>486.33200000000005</v>
      </c>
      <c r="H1961" s="15">
        <v>4376.9880000000003</v>
      </c>
      <c r="I1961" s="15">
        <v>1313.0964000000001</v>
      </c>
      <c r="J1961" s="1" t="b">
        <v>0</v>
      </c>
      <c r="K1961" s="9" t="s">
        <v>491</v>
      </c>
      <c r="L1961" s="1">
        <v>2023</v>
      </c>
      <c r="M1961" s="1">
        <v>7</v>
      </c>
      <c r="N1961" s="1" t="s">
        <v>18</v>
      </c>
      <c r="O1961" s="1">
        <v>22</v>
      </c>
      <c r="P1961" t="str">
        <f t="shared" si="31"/>
        <v>night</v>
      </c>
    </row>
    <row r="1962" spans="1:16" ht="15.75" customHeight="1" x14ac:dyDescent="0.35">
      <c r="A1962" s="1">
        <v>2961</v>
      </c>
      <c r="B1962" s="6">
        <v>45405</v>
      </c>
      <c r="C1962" s="1">
        <v>201</v>
      </c>
      <c r="D1962" s="1">
        <v>305</v>
      </c>
      <c r="E1962" s="1">
        <v>102</v>
      </c>
      <c r="F1962" s="1">
        <v>5</v>
      </c>
      <c r="G1962" s="15">
        <v>551.07800000000009</v>
      </c>
      <c r="H1962" s="15">
        <v>2755.3900000000003</v>
      </c>
      <c r="I1962" s="15">
        <v>413.30850000000004</v>
      </c>
      <c r="J1962" s="1" t="b">
        <v>1</v>
      </c>
      <c r="K1962" s="9" t="s">
        <v>267</v>
      </c>
      <c r="L1962" s="1">
        <v>2024</v>
      </c>
      <c r="M1962" s="1">
        <v>4</v>
      </c>
      <c r="N1962" s="1" t="s">
        <v>31</v>
      </c>
      <c r="O1962" s="1">
        <v>10</v>
      </c>
      <c r="P1962" t="str">
        <f t="shared" si="31"/>
        <v>morning</v>
      </c>
    </row>
    <row r="1963" spans="1:16" ht="15.75" customHeight="1" x14ac:dyDescent="0.35">
      <c r="A1963" s="1">
        <v>2962</v>
      </c>
      <c r="B1963" s="6">
        <v>45156</v>
      </c>
      <c r="C1963" s="1">
        <v>203</v>
      </c>
      <c r="D1963" s="1">
        <v>305</v>
      </c>
      <c r="E1963" s="1">
        <v>103</v>
      </c>
      <c r="F1963" s="1">
        <v>10</v>
      </c>
      <c r="G1963" s="15">
        <v>98.626000000000005</v>
      </c>
      <c r="H1963" s="15">
        <v>986.26</v>
      </c>
      <c r="I1963" s="15">
        <v>167.66420000000002</v>
      </c>
      <c r="J1963" s="1" t="b">
        <v>0</v>
      </c>
      <c r="K1963" s="9" t="s">
        <v>991</v>
      </c>
      <c r="L1963" s="1">
        <v>2023</v>
      </c>
      <c r="M1963" s="1">
        <v>8</v>
      </c>
      <c r="N1963" s="1" t="s">
        <v>26</v>
      </c>
      <c r="O1963" s="1">
        <v>9</v>
      </c>
      <c r="P1963" t="str">
        <f t="shared" si="31"/>
        <v>morning</v>
      </c>
    </row>
    <row r="1964" spans="1:16" ht="15.75" customHeight="1" x14ac:dyDescent="0.35">
      <c r="A1964" s="1">
        <v>2963</v>
      </c>
      <c r="B1964" s="6">
        <v>45508</v>
      </c>
      <c r="C1964" s="1">
        <v>201</v>
      </c>
      <c r="D1964" s="1">
        <v>303</v>
      </c>
      <c r="E1964" s="1">
        <v>105</v>
      </c>
      <c r="F1964" s="1">
        <v>7</v>
      </c>
      <c r="G1964" s="15">
        <v>552.31000000000006</v>
      </c>
      <c r="H1964" s="15">
        <v>3866.1700000000005</v>
      </c>
      <c r="I1964" s="15">
        <v>734.57230000000015</v>
      </c>
      <c r="J1964" s="1" t="b">
        <v>0</v>
      </c>
      <c r="K1964" s="9" t="s">
        <v>665</v>
      </c>
      <c r="L1964" s="1">
        <v>2024</v>
      </c>
      <c r="M1964" s="1">
        <v>8</v>
      </c>
      <c r="N1964" s="1" t="s">
        <v>20</v>
      </c>
      <c r="O1964" s="1">
        <v>18</v>
      </c>
      <c r="P1964" t="str">
        <f t="shared" si="31"/>
        <v>evening</v>
      </c>
    </row>
    <row r="1965" spans="1:16" ht="15.75" customHeight="1" x14ac:dyDescent="0.35">
      <c r="A1965" s="1">
        <v>2964</v>
      </c>
      <c r="B1965" s="6">
        <v>45313</v>
      </c>
      <c r="C1965" s="1">
        <v>203</v>
      </c>
      <c r="D1965" s="1">
        <v>301</v>
      </c>
      <c r="E1965" s="1">
        <v>103</v>
      </c>
      <c r="F1965" s="1">
        <v>6</v>
      </c>
      <c r="G1965" s="15">
        <v>94.336000000000013</v>
      </c>
      <c r="H1965" s="15">
        <v>566.01600000000008</v>
      </c>
      <c r="I1965" s="15">
        <v>118.86336000000001</v>
      </c>
      <c r="J1965" s="1" t="b">
        <v>0</v>
      </c>
      <c r="K1965" s="9" t="s">
        <v>1097</v>
      </c>
      <c r="L1965" s="1">
        <v>2024</v>
      </c>
      <c r="M1965" s="1">
        <v>1</v>
      </c>
      <c r="N1965" s="1" t="s">
        <v>28</v>
      </c>
      <c r="O1965" s="1">
        <v>17</v>
      </c>
      <c r="P1965" t="str">
        <f t="shared" si="31"/>
        <v>afternoon</v>
      </c>
    </row>
    <row r="1966" spans="1:16" ht="15.75" customHeight="1" x14ac:dyDescent="0.35">
      <c r="A1966" s="1">
        <v>2965</v>
      </c>
      <c r="B1966" s="6">
        <v>45511</v>
      </c>
      <c r="C1966" s="1">
        <v>204</v>
      </c>
      <c r="D1966" s="1">
        <v>303</v>
      </c>
      <c r="E1966" s="1">
        <v>105</v>
      </c>
      <c r="F1966" s="1">
        <v>6</v>
      </c>
      <c r="G1966" s="15">
        <v>135.102</v>
      </c>
      <c r="H1966" s="15">
        <v>810.61200000000008</v>
      </c>
      <c r="I1966" s="15">
        <v>202.65300000000002</v>
      </c>
      <c r="J1966" s="1" t="b">
        <v>0</v>
      </c>
      <c r="K1966" s="9" t="s">
        <v>386</v>
      </c>
      <c r="L1966" s="1">
        <v>2024</v>
      </c>
      <c r="M1966" s="1">
        <v>8</v>
      </c>
      <c r="N1966" s="1" t="s">
        <v>18</v>
      </c>
      <c r="O1966" s="1">
        <v>14</v>
      </c>
      <c r="P1966" t="str">
        <f t="shared" si="31"/>
        <v>afternoon</v>
      </c>
    </row>
    <row r="1967" spans="1:16" ht="15.75" customHeight="1" x14ac:dyDescent="0.35">
      <c r="A1967" s="1">
        <v>2966</v>
      </c>
      <c r="B1967" s="6">
        <v>45012</v>
      </c>
      <c r="C1967" s="1">
        <v>204</v>
      </c>
      <c r="D1967" s="1">
        <v>305</v>
      </c>
      <c r="E1967" s="1">
        <v>102</v>
      </c>
      <c r="F1967" s="1">
        <v>8</v>
      </c>
      <c r="G1967" s="15">
        <v>436.26000000000005</v>
      </c>
      <c r="H1967" s="15">
        <v>3490.0800000000004</v>
      </c>
      <c r="I1967" s="15">
        <v>1047.0240000000001</v>
      </c>
      <c r="J1967" s="1" t="b">
        <v>0</v>
      </c>
      <c r="K1967" s="9" t="s">
        <v>163</v>
      </c>
      <c r="L1967" s="1">
        <v>2023</v>
      </c>
      <c r="M1967" s="1">
        <v>3</v>
      </c>
      <c r="N1967" s="1" t="s">
        <v>28</v>
      </c>
      <c r="O1967" s="1">
        <v>9</v>
      </c>
      <c r="P1967" t="str">
        <f t="shared" si="31"/>
        <v>morning</v>
      </c>
    </row>
    <row r="1968" spans="1:16" ht="15.75" customHeight="1" x14ac:dyDescent="0.35">
      <c r="A1968" s="1">
        <v>2967</v>
      </c>
      <c r="B1968" s="6">
        <v>45253</v>
      </c>
      <c r="C1968" s="1">
        <v>201</v>
      </c>
      <c r="D1968" s="1">
        <v>302</v>
      </c>
      <c r="E1968" s="1">
        <v>103</v>
      </c>
      <c r="F1968" s="1">
        <v>6</v>
      </c>
      <c r="G1968" s="15">
        <v>343.06800000000004</v>
      </c>
      <c r="H1968" s="15">
        <v>2058.4080000000004</v>
      </c>
      <c r="I1968" s="15">
        <v>308.76120000000003</v>
      </c>
      <c r="J1968" s="1" t="b">
        <v>0</v>
      </c>
      <c r="K1968" s="9" t="s">
        <v>266</v>
      </c>
      <c r="L1968" s="1">
        <v>2023</v>
      </c>
      <c r="M1968" s="1">
        <v>11</v>
      </c>
      <c r="N1968" s="1" t="s">
        <v>16</v>
      </c>
      <c r="O1968" s="1">
        <v>3</v>
      </c>
      <c r="P1968" t="str">
        <f t="shared" si="31"/>
        <v>morning</v>
      </c>
    </row>
    <row r="1969" spans="1:16" ht="15.75" customHeight="1" x14ac:dyDescent="0.35">
      <c r="A1969" s="1">
        <v>1109</v>
      </c>
      <c r="B1969" s="6">
        <v>45587</v>
      </c>
      <c r="C1969" s="1">
        <v>203</v>
      </c>
      <c r="D1969" s="1">
        <v>305</v>
      </c>
      <c r="E1969" s="1">
        <v>105</v>
      </c>
      <c r="F1969" s="1">
        <v>1</v>
      </c>
      <c r="G1969" s="15">
        <v>211.92600000000002</v>
      </c>
      <c r="H1969" s="15">
        <v>211.92600000000002</v>
      </c>
      <c r="I1969" s="15">
        <v>40.265940000000001</v>
      </c>
      <c r="J1969" s="1" t="b">
        <v>0</v>
      </c>
      <c r="K1969" s="9" t="s">
        <v>124</v>
      </c>
      <c r="L1969" s="1">
        <v>2024</v>
      </c>
      <c r="M1969" s="1">
        <v>10</v>
      </c>
      <c r="N1969" s="1" t="s">
        <v>31</v>
      </c>
      <c r="O1969" s="1">
        <v>9</v>
      </c>
      <c r="P1969" t="str">
        <f t="shared" si="31"/>
        <v>morning</v>
      </c>
    </row>
    <row r="1970" spans="1:16" ht="15.75" customHeight="1" x14ac:dyDescent="0.35">
      <c r="A1970" s="1">
        <v>2969</v>
      </c>
      <c r="B1970" s="6">
        <v>45283</v>
      </c>
      <c r="C1970" s="1">
        <v>203</v>
      </c>
      <c r="D1970" s="1">
        <v>303</v>
      </c>
      <c r="E1970" s="1">
        <v>105</v>
      </c>
      <c r="F1970" s="1">
        <v>2</v>
      </c>
      <c r="G1970" s="15">
        <v>435.02800000000008</v>
      </c>
      <c r="H1970" s="15">
        <v>870.05600000000015</v>
      </c>
      <c r="I1970" s="15">
        <v>165.31064000000003</v>
      </c>
      <c r="J1970" s="1" t="b">
        <v>0</v>
      </c>
      <c r="K1970" s="9" t="s">
        <v>833</v>
      </c>
      <c r="L1970" s="1">
        <v>2023</v>
      </c>
      <c r="M1970" s="1">
        <v>12</v>
      </c>
      <c r="N1970" s="1" t="s">
        <v>22</v>
      </c>
      <c r="O1970" s="1">
        <v>16</v>
      </c>
      <c r="P1970" t="str">
        <f t="shared" si="31"/>
        <v>afternoon</v>
      </c>
    </row>
    <row r="1971" spans="1:16" ht="15.75" customHeight="1" x14ac:dyDescent="0.35">
      <c r="A1971" s="1">
        <v>2970</v>
      </c>
      <c r="B1971" s="6">
        <v>45069</v>
      </c>
      <c r="C1971" s="1">
        <v>201</v>
      </c>
      <c r="D1971" s="1">
        <v>303</v>
      </c>
      <c r="E1971" s="1">
        <v>103</v>
      </c>
      <c r="F1971" s="1">
        <v>7</v>
      </c>
      <c r="G1971" s="15">
        <v>233.22200000000004</v>
      </c>
      <c r="H1971" s="15">
        <v>1632.5540000000003</v>
      </c>
      <c r="I1971" s="15">
        <v>342.83634000000006</v>
      </c>
      <c r="J1971" s="1" t="b">
        <v>0</v>
      </c>
      <c r="K1971" s="9" t="s">
        <v>1098</v>
      </c>
      <c r="L1971" s="1">
        <v>2023</v>
      </c>
      <c r="M1971" s="1">
        <v>5</v>
      </c>
      <c r="N1971" s="1" t="s">
        <v>31</v>
      </c>
      <c r="O1971" s="1">
        <v>8</v>
      </c>
      <c r="P1971" t="str">
        <f t="shared" si="31"/>
        <v>morning</v>
      </c>
    </row>
    <row r="1972" spans="1:16" ht="15.75" customHeight="1" x14ac:dyDescent="0.35">
      <c r="A1972" s="1">
        <v>2971</v>
      </c>
      <c r="B1972" s="6">
        <v>45261</v>
      </c>
      <c r="C1972" s="1">
        <v>201</v>
      </c>
      <c r="D1972" s="1">
        <v>305</v>
      </c>
      <c r="E1972" s="1">
        <v>105</v>
      </c>
      <c r="F1972" s="1">
        <v>8</v>
      </c>
      <c r="G1972" s="15">
        <v>312.95000000000005</v>
      </c>
      <c r="H1972" s="15">
        <v>2503.6000000000004</v>
      </c>
      <c r="I1972" s="15">
        <v>625.90000000000009</v>
      </c>
      <c r="J1972" s="1" t="b">
        <v>0</v>
      </c>
      <c r="K1972" s="9" t="s">
        <v>1099</v>
      </c>
      <c r="L1972" s="1">
        <v>2023</v>
      </c>
      <c r="M1972" s="1">
        <v>12</v>
      </c>
      <c r="N1972" s="1" t="s">
        <v>26</v>
      </c>
      <c r="O1972" s="1">
        <v>21</v>
      </c>
      <c r="P1972" t="str">
        <f t="shared" si="31"/>
        <v>night</v>
      </c>
    </row>
    <row r="1973" spans="1:16" ht="15.75" customHeight="1" x14ac:dyDescent="0.35">
      <c r="A1973" s="1">
        <v>2972</v>
      </c>
      <c r="B1973" s="6">
        <v>45290</v>
      </c>
      <c r="C1973" s="1">
        <v>205</v>
      </c>
      <c r="D1973" s="1">
        <v>303</v>
      </c>
      <c r="E1973" s="1">
        <v>102</v>
      </c>
      <c r="F1973" s="1">
        <v>9</v>
      </c>
      <c r="G1973" s="15">
        <v>530.70600000000002</v>
      </c>
      <c r="H1973" s="15">
        <v>4776.3540000000003</v>
      </c>
      <c r="I1973" s="15">
        <v>1432.9062000000001</v>
      </c>
      <c r="J1973" s="1" t="b">
        <v>0</v>
      </c>
      <c r="K1973" s="9" t="s">
        <v>559</v>
      </c>
      <c r="L1973" s="1">
        <v>2023</v>
      </c>
      <c r="M1973" s="1">
        <v>12</v>
      </c>
      <c r="N1973" s="1" t="s">
        <v>22</v>
      </c>
      <c r="O1973" s="1">
        <v>10</v>
      </c>
      <c r="P1973" t="str">
        <f t="shared" si="31"/>
        <v>morning</v>
      </c>
    </row>
    <row r="1974" spans="1:16" ht="15.75" customHeight="1" x14ac:dyDescent="0.35">
      <c r="A1974" s="1">
        <v>2973</v>
      </c>
      <c r="B1974" s="6">
        <v>45454</v>
      </c>
      <c r="C1974" s="1">
        <v>203</v>
      </c>
      <c r="D1974" s="1">
        <v>305</v>
      </c>
      <c r="E1974" s="1">
        <v>102</v>
      </c>
      <c r="F1974" s="1">
        <v>3</v>
      </c>
      <c r="G1974" s="15">
        <v>44.308000000000007</v>
      </c>
      <c r="H1974" s="15">
        <v>132.92400000000004</v>
      </c>
      <c r="I1974" s="15">
        <v>19.938600000000005</v>
      </c>
      <c r="J1974" s="1" t="b">
        <v>1</v>
      </c>
      <c r="K1974" s="9" t="s">
        <v>1100</v>
      </c>
      <c r="L1974" s="1">
        <v>2024</v>
      </c>
      <c r="M1974" s="1">
        <v>6</v>
      </c>
      <c r="N1974" s="1" t="s">
        <v>31</v>
      </c>
      <c r="O1974" s="1">
        <v>2</v>
      </c>
      <c r="P1974" t="str">
        <f t="shared" si="31"/>
        <v>morning</v>
      </c>
    </row>
    <row r="1975" spans="1:16" ht="15.75" customHeight="1" x14ac:dyDescent="0.35">
      <c r="A1975" s="1">
        <v>2974</v>
      </c>
      <c r="B1975" s="6">
        <v>45463</v>
      </c>
      <c r="C1975" s="1">
        <v>205</v>
      </c>
      <c r="D1975" s="1">
        <v>301</v>
      </c>
      <c r="E1975" s="1">
        <v>104</v>
      </c>
      <c r="F1975" s="1">
        <v>3</v>
      </c>
      <c r="G1975" s="15">
        <v>274.23</v>
      </c>
      <c r="H1975" s="15">
        <v>822.69</v>
      </c>
      <c r="I1975" s="15">
        <v>139.85730000000001</v>
      </c>
      <c r="J1975" s="1" t="b">
        <v>0</v>
      </c>
      <c r="K1975" s="9" t="s">
        <v>478</v>
      </c>
      <c r="L1975" s="1">
        <v>2024</v>
      </c>
      <c r="M1975" s="1">
        <v>6</v>
      </c>
      <c r="N1975" s="1" t="s">
        <v>16</v>
      </c>
      <c r="O1975" s="1">
        <v>3</v>
      </c>
      <c r="P1975" t="str">
        <f t="shared" si="31"/>
        <v>morning</v>
      </c>
    </row>
    <row r="1976" spans="1:16" ht="15.75" customHeight="1" x14ac:dyDescent="0.35">
      <c r="A1976" s="1">
        <v>2975</v>
      </c>
      <c r="B1976" s="6">
        <v>44891</v>
      </c>
      <c r="C1976" s="1">
        <v>204</v>
      </c>
      <c r="D1976" s="1">
        <v>305</v>
      </c>
      <c r="E1976" s="1">
        <v>102</v>
      </c>
      <c r="F1976" s="1">
        <v>10</v>
      </c>
      <c r="G1976" s="15">
        <v>411.81800000000004</v>
      </c>
      <c r="H1976" s="15">
        <v>4118.18</v>
      </c>
      <c r="I1976" s="15">
        <v>782.45420000000001</v>
      </c>
      <c r="J1976" s="1" t="b">
        <v>1</v>
      </c>
      <c r="K1976" s="9" t="s">
        <v>487</v>
      </c>
      <c r="L1976" s="1">
        <v>2022</v>
      </c>
      <c r="M1976" s="1">
        <v>11</v>
      </c>
      <c r="N1976" s="1" t="s">
        <v>22</v>
      </c>
      <c r="O1976" s="1">
        <v>13</v>
      </c>
      <c r="P1976" t="str">
        <f t="shared" si="31"/>
        <v>afternoon</v>
      </c>
    </row>
    <row r="1977" spans="1:16" ht="15.75" customHeight="1" x14ac:dyDescent="0.35">
      <c r="A1977" s="1">
        <v>1085</v>
      </c>
      <c r="B1977" s="6">
        <v>45568</v>
      </c>
      <c r="C1977" s="1">
        <v>201</v>
      </c>
      <c r="D1977" s="1">
        <v>301</v>
      </c>
      <c r="E1977" s="1">
        <v>104</v>
      </c>
      <c r="F1977" s="1">
        <v>2</v>
      </c>
      <c r="G1977" s="15">
        <v>70.840000000000018</v>
      </c>
      <c r="H1977" s="15">
        <v>141.68000000000004</v>
      </c>
      <c r="I1977" s="15">
        <v>26.919200000000007</v>
      </c>
      <c r="J1977" s="1" t="b">
        <v>0</v>
      </c>
      <c r="K1977" s="9" t="s">
        <v>104</v>
      </c>
      <c r="L1977" s="1">
        <v>2024</v>
      </c>
      <c r="M1977" s="1">
        <v>10</v>
      </c>
      <c r="N1977" s="1" t="s">
        <v>16</v>
      </c>
      <c r="O1977" s="1">
        <v>0</v>
      </c>
      <c r="P1977" t="str">
        <f t="shared" si="31"/>
        <v>morning</v>
      </c>
    </row>
    <row r="1978" spans="1:16" ht="15.75" customHeight="1" x14ac:dyDescent="0.35">
      <c r="A1978" s="1">
        <v>2977</v>
      </c>
      <c r="B1978" s="6">
        <v>44904</v>
      </c>
      <c r="C1978" s="1">
        <v>203</v>
      </c>
      <c r="D1978" s="1">
        <v>305</v>
      </c>
      <c r="E1978" s="1">
        <v>102</v>
      </c>
      <c r="F1978" s="1">
        <v>8</v>
      </c>
      <c r="G1978" s="15">
        <v>644.62200000000007</v>
      </c>
      <c r="H1978" s="15">
        <v>5156.9760000000006</v>
      </c>
      <c r="I1978" s="15">
        <v>1289.2440000000001</v>
      </c>
      <c r="J1978" s="1" t="b">
        <v>1</v>
      </c>
      <c r="K1978" s="9" t="s">
        <v>1101</v>
      </c>
      <c r="L1978" s="1">
        <v>2022</v>
      </c>
      <c r="M1978" s="1">
        <v>12</v>
      </c>
      <c r="N1978" s="1" t="s">
        <v>26</v>
      </c>
      <c r="O1978" s="1">
        <v>22</v>
      </c>
      <c r="P1978" t="str">
        <f t="shared" ref="P1978:P1986" si="32">IF(O1978 &lt; 12, "morning", IF(O1978 &lt; 18, "afternoon", IF(O1978 &lt; 21, "evening", "night")))</f>
        <v>night</v>
      </c>
    </row>
    <row r="1979" spans="1:16" ht="15.75" customHeight="1" x14ac:dyDescent="0.35">
      <c r="A1979" s="1">
        <v>2978</v>
      </c>
      <c r="B1979" s="6">
        <v>45154</v>
      </c>
      <c r="C1979" s="1">
        <v>205</v>
      </c>
      <c r="D1979" s="1">
        <v>301</v>
      </c>
      <c r="E1979" s="1">
        <v>101</v>
      </c>
      <c r="F1979" s="1">
        <v>2</v>
      </c>
      <c r="G1979" s="15">
        <v>140.05199999999999</v>
      </c>
      <c r="H1979" s="15">
        <v>280.10399999999998</v>
      </c>
      <c r="I1979" s="15">
        <v>84.031199999999998</v>
      </c>
      <c r="J1979" s="1" t="b">
        <v>0</v>
      </c>
      <c r="K1979" s="9" t="s">
        <v>307</v>
      </c>
      <c r="L1979" s="1">
        <v>2023</v>
      </c>
      <c r="M1979" s="1">
        <v>8</v>
      </c>
      <c r="N1979" s="1" t="s">
        <v>18</v>
      </c>
      <c r="O1979" s="1">
        <v>7</v>
      </c>
      <c r="P1979" t="str">
        <f t="shared" si="32"/>
        <v>morning</v>
      </c>
    </row>
    <row r="1980" spans="1:16" ht="15.75" customHeight="1" x14ac:dyDescent="0.35">
      <c r="A1980" s="1">
        <v>2979</v>
      </c>
      <c r="B1980" s="6">
        <v>45139</v>
      </c>
      <c r="C1980" s="1">
        <v>205</v>
      </c>
      <c r="D1980" s="1">
        <v>303</v>
      </c>
      <c r="E1980" s="1">
        <v>103</v>
      </c>
      <c r="F1980" s="1">
        <v>7</v>
      </c>
      <c r="G1980" s="15">
        <v>613.44799999999998</v>
      </c>
      <c r="H1980" s="15">
        <v>4294.1359999999995</v>
      </c>
      <c r="I1980" s="15">
        <v>644.1203999999999</v>
      </c>
      <c r="J1980" s="1" t="b">
        <v>1</v>
      </c>
      <c r="K1980" s="9" t="s">
        <v>1102</v>
      </c>
      <c r="L1980" s="1">
        <v>2023</v>
      </c>
      <c r="M1980" s="1">
        <v>8</v>
      </c>
      <c r="N1980" s="1" t="s">
        <v>31</v>
      </c>
      <c r="O1980" s="1">
        <v>15</v>
      </c>
      <c r="P1980" t="str">
        <f t="shared" si="32"/>
        <v>afternoon</v>
      </c>
    </row>
    <row r="1981" spans="1:16" ht="15.75" customHeight="1" x14ac:dyDescent="0.35">
      <c r="A1981" s="1">
        <v>2980</v>
      </c>
      <c r="B1981" s="6">
        <v>45074</v>
      </c>
      <c r="C1981" s="1">
        <v>203</v>
      </c>
      <c r="D1981" s="1">
        <v>303</v>
      </c>
      <c r="E1981" s="1">
        <v>104</v>
      </c>
      <c r="F1981" s="1">
        <v>7</v>
      </c>
      <c r="G1981" s="15">
        <v>121.15400000000001</v>
      </c>
      <c r="H1981" s="15">
        <v>848.07800000000009</v>
      </c>
      <c r="I1981" s="15">
        <v>144.17326000000003</v>
      </c>
      <c r="J1981" s="1" t="b">
        <v>1</v>
      </c>
      <c r="K1981" s="9" t="s">
        <v>550</v>
      </c>
      <c r="L1981" s="1">
        <v>2023</v>
      </c>
      <c r="M1981" s="1">
        <v>5</v>
      </c>
      <c r="N1981" s="1" t="s">
        <v>20</v>
      </c>
      <c r="O1981" s="1">
        <v>5</v>
      </c>
      <c r="P1981" t="str">
        <f t="shared" si="32"/>
        <v>morning</v>
      </c>
    </row>
    <row r="1982" spans="1:16" ht="15.75" customHeight="1" x14ac:dyDescent="0.35">
      <c r="A1982" s="1">
        <v>2981</v>
      </c>
      <c r="B1982" s="6">
        <v>44900</v>
      </c>
      <c r="C1982" s="1">
        <v>203</v>
      </c>
      <c r="D1982" s="1">
        <v>305</v>
      </c>
      <c r="E1982" s="1">
        <v>105</v>
      </c>
      <c r="F1982" s="1">
        <v>9</v>
      </c>
      <c r="G1982" s="15">
        <v>634.10600000000011</v>
      </c>
      <c r="H1982" s="15">
        <v>5706.9540000000006</v>
      </c>
      <c r="I1982" s="15">
        <v>1084.3212600000002</v>
      </c>
      <c r="J1982" s="1" t="b">
        <v>1</v>
      </c>
      <c r="K1982" s="9" t="s">
        <v>777</v>
      </c>
      <c r="L1982" s="1">
        <v>2022</v>
      </c>
      <c r="M1982" s="1">
        <v>12</v>
      </c>
      <c r="N1982" s="1" t="s">
        <v>28</v>
      </c>
      <c r="O1982" s="1">
        <v>6</v>
      </c>
      <c r="P1982" t="str">
        <f t="shared" si="32"/>
        <v>morning</v>
      </c>
    </row>
    <row r="1983" spans="1:16" ht="15.75" customHeight="1" x14ac:dyDescent="0.35">
      <c r="A1983" s="1">
        <v>2982</v>
      </c>
      <c r="B1983" s="6">
        <v>45060</v>
      </c>
      <c r="C1983" s="1">
        <v>204</v>
      </c>
      <c r="D1983" s="1">
        <v>304</v>
      </c>
      <c r="E1983" s="1">
        <v>103</v>
      </c>
      <c r="F1983" s="1">
        <v>10</v>
      </c>
      <c r="G1983" s="15">
        <v>576.20200000000011</v>
      </c>
      <c r="H1983" s="15">
        <v>5762.0200000000013</v>
      </c>
      <c r="I1983" s="15">
        <v>1210.0242000000003</v>
      </c>
      <c r="J1983" s="1" t="b">
        <v>0</v>
      </c>
      <c r="K1983" s="9" t="s">
        <v>982</v>
      </c>
      <c r="L1983" s="1">
        <v>2023</v>
      </c>
      <c r="M1983" s="1">
        <v>5</v>
      </c>
      <c r="N1983" s="1" t="s">
        <v>20</v>
      </c>
      <c r="O1983" s="1">
        <v>12</v>
      </c>
      <c r="P1983" t="str">
        <f t="shared" si="32"/>
        <v>afternoon</v>
      </c>
    </row>
    <row r="1984" spans="1:16" ht="15.75" customHeight="1" x14ac:dyDescent="0.35">
      <c r="A1984" s="1">
        <v>2983</v>
      </c>
      <c r="B1984" s="6">
        <v>45526</v>
      </c>
      <c r="C1984" s="1">
        <v>201</v>
      </c>
      <c r="D1984" s="1">
        <v>301</v>
      </c>
      <c r="E1984" s="1">
        <v>103</v>
      </c>
      <c r="F1984" s="1">
        <v>2</v>
      </c>
      <c r="G1984" s="15">
        <v>48.312000000000005</v>
      </c>
      <c r="H1984" s="15">
        <v>96.624000000000009</v>
      </c>
      <c r="I1984" s="15">
        <v>24.156000000000002</v>
      </c>
      <c r="J1984" s="1" t="b">
        <v>0</v>
      </c>
      <c r="K1984" s="9" t="s">
        <v>579</v>
      </c>
      <c r="L1984" s="1">
        <v>2024</v>
      </c>
      <c r="M1984" s="1">
        <v>8</v>
      </c>
      <c r="N1984" s="1" t="s">
        <v>16</v>
      </c>
      <c r="O1984" s="1">
        <v>20</v>
      </c>
      <c r="P1984" t="str">
        <f t="shared" si="32"/>
        <v>evening</v>
      </c>
    </row>
    <row r="1985" spans="1:16" ht="15.75" customHeight="1" x14ac:dyDescent="0.35">
      <c r="A1985" s="1">
        <v>2984</v>
      </c>
      <c r="B1985" s="6">
        <v>45475</v>
      </c>
      <c r="C1985" s="1">
        <v>204</v>
      </c>
      <c r="D1985" s="1">
        <v>302</v>
      </c>
      <c r="E1985" s="1">
        <v>101</v>
      </c>
      <c r="F1985" s="1">
        <v>3</v>
      </c>
      <c r="G1985" s="15">
        <v>472.82400000000001</v>
      </c>
      <c r="H1985" s="15">
        <v>1418.472</v>
      </c>
      <c r="I1985" s="15">
        <v>425.54159999999996</v>
      </c>
      <c r="J1985" s="1" t="b">
        <v>0</v>
      </c>
      <c r="K1985" s="9" t="s">
        <v>707</v>
      </c>
      <c r="L1985" s="1">
        <v>2024</v>
      </c>
      <c r="M1985" s="1">
        <v>7</v>
      </c>
      <c r="N1985" s="1" t="s">
        <v>31</v>
      </c>
      <c r="O1985" s="1">
        <v>15</v>
      </c>
      <c r="P1985" t="str">
        <f t="shared" si="32"/>
        <v>afternoon</v>
      </c>
    </row>
    <row r="1986" spans="1:16" ht="15.75" customHeight="1" x14ac:dyDescent="0.35">
      <c r="A1986" s="1">
        <v>2985</v>
      </c>
      <c r="B1986" s="6">
        <v>45238</v>
      </c>
      <c r="C1986" s="1">
        <v>201</v>
      </c>
      <c r="D1986" s="1">
        <v>303</v>
      </c>
      <c r="E1986" s="1">
        <v>105</v>
      </c>
      <c r="F1986" s="1">
        <v>1</v>
      </c>
      <c r="G1986" s="15">
        <v>62.150000000000006</v>
      </c>
      <c r="H1986" s="15">
        <v>62.150000000000006</v>
      </c>
      <c r="I1986" s="15">
        <v>9.3224999999999998</v>
      </c>
      <c r="J1986" s="1" t="b">
        <v>1</v>
      </c>
      <c r="K1986" s="9" t="s">
        <v>519</v>
      </c>
      <c r="L1986" s="1">
        <v>2023</v>
      </c>
      <c r="M1986" s="1">
        <v>11</v>
      </c>
      <c r="N1986" s="1" t="s">
        <v>18</v>
      </c>
      <c r="O1986" s="1">
        <v>7</v>
      </c>
      <c r="P1986" t="str">
        <f t="shared" si="32"/>
        <v>morning</v>
      </c>
    </row>
    <row r="1987" spans="1:16" ht="15.75" customHeight="1" x14ac:dyDescent="0.35">
      <c r="A1987" s="1">
        <v>2986</v>
      </c>
      <c r="B1987" s="6">
        <v>45319</v>
      </c>
      <c r="C1987" s="1">
        <v>202</v>
      </c>
      <c r="D1987" s="1">
        <v>303</v>
      </c>
      <c r="E1987" s="1">
        <v>102</v>
      </c>
      <c r="F1987" s="1">
        <v>6</v>
      </c>
      <c r="G1987" s="15">
        <v>606.98</v>
      </c>
      <c r="H1987" s="15">
        <v>3641.88</v>
      </c>
      <c r="I1987" s="15">
        <v>619.1196000000001</v>
      </c>
      <c r="J1987" s="1" t="b">
        <v>0</v>
      </c>
      <c r="K1987" s="9" t="s">
        <v>201</v>
      </c>
      <c r="L1987" s="1">
        <v>2024</v>
      </c>
      <c r="M1987" s="1">
        <v>1</v>
      </c>
      <c r="N1987" s="1" t="s">
        <v>20</v>
      </c>
      <c r="O1987" s="1">
        <v>8</v>
      </c>
      <c r="P1987" t="str">
        <f t="shared" ref="P1987:P2001" si="33">IF(O1987 &lt; 12, "morning", IF(O1987 &lt; 18, "afternoon", IF(O1987 &lt; 21, "evening", "night")))</f>
        <v>morning</v>
      </c>
    </row>
    <row r="1988" spans="1:16" ht="15.75" customHeight="1" x14ac:dyDescent="0.35">
      <c r="A1988" s="1">
        <v>2987</v>
      </c>
      <c r="B1988" s="6">
        <v>45260</v>
      </c>
      <c r="C1988" s="1">
        <v>203</v>
      </c>
      <c r="D1988" s="1">
        <v>305</v>
      </c>
      <c r="E1988" s="1">
        <v>104</v>
      </c>
      <c r="F1988" s="1">
        <v>6</v>
      </c>
      <c r="G1988" s="15">
        <v>413.64400000000006</v>
      </c>
      <c r="H1988" s="15">
        <v>2481.8640000000005</v>
      </c>
      <c r="I1988" s="15">
        <v>471.55416000000008</v>
      </c>
      <c r="J1988" s="1" t="b">
        <v>0</v>
      </c>
      <c r="K1988" s="9" t="s">
        <v>676</v>
      </c>
      <c r="L1988" s="1">
        <v>2023</v>
      </c>
      <c r="M1988" s="1">
        <v>11</v>
      </c>
      <c r="N1988" s="1" t="s">
        <v>16</v>
      </c>
      <c r="O1988" s="1">
        <v>4</v>
      </c>
      <c r="P1988" t="str">
        <f t="shared" si="33"/>
        <v>morning</v>
      </c>
    </row>
    <row r="1989" spans="1:16" ht="15.75" customHeight="1" x14ac:dyDescent="0.35">
      <c r="A1989" s="1">
        <v>2988</v>
      </c>
      <c r="B1989" s="6">
        <v>44913</v>
      </c>
      <c r="C1989" s="1">
        <v>201</v>
      </c>
      <c r="D1989" s="1">
        <v>304</v>
      </c>
      <c r="E1989" s="1">
        <v>104</v>
      </c>
      <c r="F1989" s="1">
        <v>5</v>
      </c>
      <c r="G1989" s="15">
        <v>411.488</v>
      </c>
      <c r="H1989" s="15">
        <v>2057.44</v>
      </c>
      <c r="I1989" s="15">
        <v>432.06239999999997</v>
      </c>
      <c r="J1989" s="1" t="b">
        <v>0</v>
      </c>
      <c r="K1989" s="9" t="s">
        <v>810</v>
      </c>
      <c r="L1989" s="1">
        <v>2022</v>
      </c>
      <c r="M1989" s="1">
        <v>12</v>
      </c>
      <c r="N1989" s="1" t="s">
        <v>20</v>
      </c>
      <c r="O1989" s="1">
        <v>3</v>
      </c>
      <c r="P1989" t="str">
        <f t="shared" si="33"/>
        <v>morning</v>
      </c>
    </row>
    <row r="1990" spans="1:16" ht="15.75" customHeight="1" x14ac:dyDescent="0.35">
      <c r="A1990" s="1">
        <v>2989</v>
      </c>
      <c r="B1990" s="6">
        <v>45100</v>
      </c>
      <c r="C1990" s="1">
        <v>204</v>
      </c>
      <c r="D1990" s="1">
        <v>302</v>
      </c>
      <c r="E1990" s="1">
        <v>104</v>
      </c>
      <c r="F1990" s="1">
        <v>6</v>
      </c>
      <c r="G1990" s="15">
        <v>433.86200000000008</v>
      </c>
      <c r="H1990" s="15">
        <v>2603.1720000000005</v>
      </c>
      <c r="I1990" s="15">
        <v>650.79300000000012</v>
      </c>
      <c r="J1990" s="1" t="b">
        <v>1</v>
      </c>
      <c r="K1990" s="9" t="s">
        <v>47</v>
      </c>
      <c r="L1990" s="1">
        <v>2023</v>
      </c>
      <c r="M1990" s="1">
        <v>6</v>
      </c>
      <c r="N1990" s="1" t="s">
        <v>26</v>
      </c>
      <c r="O1990" s="1">
        <v>14</v>
      </c>
      <c r="P1990" t="str">
        <f t="shared" si="33"/>
        <v>afternoon</v>
      </c>
    </row>
    <row r="1991" spans="1:16" ht="15.75" customHeight="1" x14ac:dyDescent="0.35">
      <c r="A1991" s="1">
        <v>2990</v>
      </c>
      <c r="B1991" s="6">
        <v>45350</v>
      </c>
      <c r="C1991" s="1">
        <v>202</v>
      </c>
      <c r="D1991" s="1">
        <v>304</v>
      </c>
      <c r="E1991" s="1">
        <v>101</v>
      </c>
      <c r="F1991" s="1">
        <v>6</v>
      </c>
      <c r="G1991" s="15">
        <v>585.92600000000004</v>
      </c>
      <c r="H1991" s="15">
        <v>3515.5560000000005</v>
      </c>
      <c r="I1991" s="15">
        <v>1054.6668000000002</v>
      </c>
      <c r="J1991" s="1" t="b">
        <v>0</v>
      </c>
      <c r="K1991" s="9" t="s">
        <v>1103</v>
      </c>
      <c r="L1991" s="1">
        <v>2024</v>
      </c>
      <c r="M1991" s="1">
        <v>2</v>
      </c>
      <c r="N1991" s="1" t="s">
        <v>18</v>
      </c>
      <c r="O1991" s="1">
        <v>7</v>
      </c>
      <c r="P1991" t="str">
        <f t="shared" si="33"/>
        <v>morning</v>
      </c>
    </row>
    <row r="1992" spans="1:16" ht="15.75" customHeight="1" x14ac:dyDescent="0.35">
      <c r="A1992" s="1">
        <v>2991</v>
      </c>
      <c r="B1992" s="6">
        <v>45191</v>
      </c>
      <c r="C1992" s="1">
        <v>203</v>
      </c>
      <c r="D1992" s="1">
        <v>302</v>
      </c>
      <c r="E1992" s="1">
        <v>105</v>
      </c>
      <c r="F1992" s="1">
        <v>5</v>
      </c>
      <c r="G1992" s="15">
        <v>122.056</v>
      </c>
      <c r="H1992" s="15">
        <v>610.28</v>
      </c>
      <c r="I1992" s="15">
        <v>91.541999999999987</v>
      </c>
      <c r="J1992" s="1" t="b">
        <v>0</v>
      </c>
      <c r="K1992" s="9" t="s">
        <v>133</v>
      </c>
      <c r="L1992" s="1">
        <v>2023</v>
      </c>
      <c r="M1992" s="1">
        <v>9</v>
      </c>
      <c r="N1992" s="1" t="s">
        <v>26</v>
      </c>
      <c r="O1992" s="1">
        <v>11</v>
      </c>
      <c r="P1992" t="str">
        <f t="shared" si="33"/>
        <v>morning</v>
      </c>
    </row>
    <row r="1993" spans="1:16" ht="15.75" customHeight="1" x14ac:dyDescent="0.35">
      <c r="A1993" s="1">
        <v>2992</v>
      </c>
      <c r="B1993" s="6">
        <v>45220</v>
      </c>
      <c r="C1993" s="1">
        <v>202</v>
      </c>
      <c r="D1993" s="1">
        <v>301</v>
      </c>
      <c r="E1993" s="1">
        <v>105</v>
      </c>
      <c r="F1993" s="1">
        <v>8</v>
      </c>
      <c r="G1993" s="15">
        <v>224.09200000000001</v>
      </c>
      <c r="H1993" s="15">
        <v>1792.7360000000001</v>
      </c>
      <c r="I1993" s="15">
        <v>304.76512000000002</v>
      </c>
      <c r="J1993" s="1" t="b">
        <v>0</v>
      </c>
      <c r="K1993" s="9" t="s">
        <v>1019</v>
      </c>
      <c r="L1993" s="1">
        <v>2023</v>
      </c>
      <c r="M1993" s="1">
        <v>10</v>
      </c>
      <c r="N1993" s="1" t="s">
        <v>22</v>
      </c>
      <c r="O1993" s="1">
        <v>0</v>
      </c>
      <c r="P1993" t="str">
        <f t="shared" si="33"/>
        <v>morning</v>
      </c>
    </row>
    <row r="1994" spans="1:16" ht="15.75" customHeight="1" x14ac:dyDescent="0.35">
      <c r="A1994" s="1">
        <v>2993</v>
      </c>
      <c r="B1994" s="6">
        <v>45137</v>
      </c>
      <c r="C1994" s="1">
        <v>205</v>
      </c>
      <c r="D1994" s="1">
        <v>305</v>
      </c>
      <c r="E1994" s="1">
        <v>104</v>
      </c>
      <c r="F1994" s="1">
        <v>1</v>
      </c>
      <c r="G1994" s="15">
        <v>245.25600000000003</v>
      </c>
      <c r="H1994" s="15">
        <v>245.25600000000003</v>
      </c>
      <c r="I1994" s="15">
        <v>46.598640000000003</v>
      </c>
      <c r="J1994" s="1" t="b">
        <v>0</v>
      </c>
      <c r="K1994" s="9" t="s">
        <v>307</v>
      </c>
      <c r="L1994" s="1">
        <v>2023</v>
      </c>
      <c r="M1994" s="1">
        <v>7</v>
      </c>
      <c r="N1994" s="1" t="s">
        <v>20</v>
      </c>
      <c r="O1994" s="1">
        <v>7</v>
      </c>
      <c r="P1994" t="str">
        <f t="shared" si="33"/>
        <v>morning</v>
      </c>
    </row>
    <row r="1995" spans="1:16" ht="15.75" customHeight="1" x14ac:dyDescent="0.35">
      <c r="A1995" s="1">
        <v>2994</v>
      </c>
      <c r="B1995" s="6">
        <v>45096</v>
      </c>
      <c r="C1995" s="1">
        <v>205</v>
      </c>
      <c r="D1995" s="1">
        <v>305</v>
      </c>
      <c r="E1995" s="1">
        <v>105</v>
      </c>
      <c r="F1995" s="1">
        <v>1</v>
      </c>
      <c r="G1995" s="15">
        <v>456.56600000000003</v>
      </c>
      <c r="H1995" s="15">
        <v>456.56600000000003</v>
      </c>
      <c r="I1995" s="15">
        <v>95.878860000000003</v>
      </c>
      <c r="J1995" s="1" t="b">
        <v>0</v>
      </c>
      <c r="K1995" s="9" t="s">
        <v>689</v>
      </c>
      <c r="L1995" s="1">
        <v>2023</v>
      </c>
      <c r="M1995" s="1">
        <v>6</v>
      </c>
      <c r="N1995" s="1" t="s">
        <v>28</v>
      </c>
      <c r="O1995" s="1">
        <v>6</v>
      </c>
      <c r="P1995" t="str">
        <f t="shared" si="33"/>
        <v>morning</v>
      </c>
    </row>
    <row r="1996" spans="1:16" ht="15.75" customHeight="1" x14ac:dyDescent="0.35">
      <c r="A1996" s="1">
        <v>2995</v>
      </c>
      <c r="B1996" s="6">
        <v>45399</v>
      </c>
      <c r="C1996" s="1">
        <v>201</v>
      </c>
      <c r="D1996" s="1">
        <v>302</v>
      </c>
      <c r="E1996" s="1">
        <v>105</v>
      </c>
      <c r="F1996" s="1">
        <v>5</v>
      </c>
      <c r="G1996" s="15">
        <v>235.4</v>
      </c>
      <c r="H1996" s="15">
        <v>1177</v>
      </c>
      <c r="I1996" s="15">
        <v>294.25</v>
      </c>
      <c r="J1996" s="1" t="b">
        <v>0</v>
      </c>
      <c r="K1996" s="9" t="s">
        <v>1104</v>
      </c>
      <c r="L1996" s="1">
        <v>2024</v>
      </c>
      <c r="M1996" s="1">
        <v>4</v>
      </c>
      <c r="N1996" s="1" t="s">
        <v>18</v>
      </c>
      <c r="O1996" s="1">
        <v>12</v>
      </c>
      <c r="P1996" t="str">
        <f t="shared" si="33"/>
        <v>afternoon</v>
      </c>
    </row>
    <row r="1997" spans="1:16" ht="15.75" customHeight="1" x14ac:dyDescent="0.35">
      <c r="A1997" s="1">
        <v>2996</v>
      </c>
      <c r="B1997" s="6">
        <v>45082</v>
      </c>
      <c r="C1997" s="1">
        <v>205</v>
      </c>
      <c r="D1997" s="1">
        <v>301</v>
      </c>
      <c r="E1997" s="1">
        <v>101</v>
      </c>
      <c r="F1997" s="1">
        <v>10</v>
      </c>
      <c r="G1997" s="15">
        <v>486.33200000000005</v>
      </c>
      <c r="H1997" s="15">
        <v>4863.3200000000006</v>
      </c>
      <c r="I1997" s="15">
        <v>1458.9960000000001</v>
      </c>
      <c r="J1997" s="1" t="b">
        <v>0</v>
      </c>
      <c r="K1997" s="9" t="s">
        <v>372</v>
      </c>
      <c r="L1997" s="1">
        <v>2023</v>
      </c>
      <c r="M1997" s="1">
        <v>6</v>
      </c>
      <c r="N1997" s="1" t="s">
        <v>28</v>
      </c>
      <c r="O1997" s="1">
        <v>19</v>
      </c>
      <c r="P1997" t="str">
        <f t="shared" si="33"/>
        <v>evening</v>
      </c>
    </row>
    <row r="1998" spans="1:16" ht="15.75" customHeight="1" x14ac:dyDescent="0.35">
      <c r="A1998" s="1">
        <v>2997</v>
      </c>
      <c r="B1998" s="6">
        <v>44979</v>
      </c>
      <c r="C1998" s="1">
        <v>204</v>
      </c>
      <c r="D1998" s="1">
        <v>301</v>
      </c>
      <c r="E1998" s="1">
        <v>101</v>
      </c>
      <c r="F1998" s="1">
        <v>1</v>
      </c>
      <c r="G1998" s="15">
        <v>658.74600000000009</v>
      </c>
      <c r="H1998" s="15">
        <v>658.74600000000009</v>
      </c>
      <c r="I1998" s="15">
        <v>98.811900000000009</v>
      </c>
      <c r="J1998" s="1" t="b">
        <v>0</v>
      </c>
      <c r="K1998" s="9" t="s">
        <v>196</v>
      </c>
      <c r="L1998" s="1">
        <v>2023</v>
      </c>
      <c r="M1998" s="1">
        <v>2</v>
      </c>
      <c r="N1998" s="1" t="s">
        <v>18</v>
      </c>
      <c r="O1998" s="1">
        <v>4</v>
      </c>
      <c r="P1998" t="str">
        <f t="shared" si="33"/>
        <v>morning</v>
      </c>
    </row>
    <row r="1999" spans="1:16" ht="15.75" customHeight="1" x14ac:dyDescent="0.35">
      <c r="A1999" s="1">
        <v>2998</v>
      </c>
      <c r="B1999" s="6">
        <v>45403</v>
      </c>
      <c r="C1999" s="1">
        <v>204</v>
      </c>
      <c r="D1999" s="1">
        <v>304</v>
      </c>
      <c r="E1999" s="1">
        <v>105</v>
      </c>
      <c r="F1999" s="1">
        <v>9</v>
      </c>
      <c r="G1999" s="15">
        <v>391.68799999999999</v>
      </c>
      <c r="H1999" s="15">
        <v>3525.192</v>
      </c>
      <c r="I1999" s="15">
        <v>599.28264000000001</v>
      </c>
      <c r="J1999" s="1" t="b">
        <v>1</v>
      </c>
      <c r="K1999" s="9" t="s">
        <v>352</v>
      </c>
      <c r="L1999" s="1">
        <v>2024</v>
      </c>
      <c r="M1999" s="1">
        <v>4</v>
      </c>
      <c r="N1999" s="1" t="s">
        <v>20</v>
      </c>
      <c r="O1999" s="1">
        <v>3</v>
      </c>
      <c r="P1999" t="str">
        <f t="shared" si="33"/>
        <v>morning</v>
      </c>
    </row>
    <row r="2000" spans="1:16" ht="15.75" customHeight="1" x14ac:dyDescent="0.35">
      <c r="A2000" s="1">
        <v>2999</v>
      </c>
      <c r="B2000" s="6">
        <v>45524</v>
      </c>
      <c r="C2000" s="1">
        <v>202</v>
      </c>
      <c r="D2000" s="1">
        <v>305</v>
      </c>
      <c r="E2000" s="1">
        <v>104</v>
      </c>
      <c r="F2000" s="1">
        <v>6</v>
      </c>
      <c r="G2000" s="15">
        <v>343.31000000000006</v>
      </c>
      <c r="H2000" s="15">
        <v>2059.8600000000006</v>
      </c>
      <c r="I2000" s="15">
        <v>391.37340000000012</v>
      </c>
      <c r="J2000" s="1" t="b">
        <v>1</v>
      </c>
      <c r="K2000" s="9" t="s">
        <v>760</v>
      </c>
      <c r="L2000" s="1">
        <v>2024</v>
      </c>
      <c r="M2000" s="1">
        <v>8</v>
      </c>
      <c r="N2000" s="1" t="s">
        <v>31</v>
      </c>
      <c r="O2000" s="1">
        <v>14</v>
      </c>
      <c r="P2000" t="str">
        <f t="shared" si="33"/>
        <v>afternoon</v>
      </c>
    </row>
    <row r="2001" spans="1:16" ht="15.75" customHeight="1" x14ac:dyDescent="0.35">
      <c r="A2001" s="1">
        <v>3000</v>
      </c>
      <c r="B2001" s="6">
        <v>45319</v>
      </c>
      <c r="C2001" s="1">
        <v>205</v>
      </c>
      <c r="D2001" s="1">
        <v>302</v>
      </c>
      <c r="E2001" s="1">
        <v>105</v>
      </c>
      <c r="F2001" s="1">
        <v>1</v>
      </c>
      <c r="G2001" s="15">
        <v>472.36200000000008</v>
      </c>
      <c r="H2001" s="15">
        <v>472.36200000000008</v>
      </c>
      <c r="I2001" s="15">
        <v>99.196020000000019</v>
      </c>
      <c r="J2001" s="1" t="b">
        <v>0</v>
      </c>
      <c r="K2001" s="9" t="s">
        <v>111</v>
      </c>
      <c r="L2001" s="1">
        <v>2024</v>
      </c>
      <c r="M2001" s="1">
        <v>1</v>
      </c>
      <c r="N2001" s="1" t="s">
        <v>20</v>
      </c>
      <c r="O2001" s="1">
        <v>18</v>
      </c>
      <c r="P2001" t="str">
        <f t="shared" si="33"/>
        <v>evening</v>
      </c>
    </row>
  </sheetData>
  <dataConsolidate/>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1681C-051C-4820-B665-C7F8AA86D9B0}">
  <dimension ref="B2:K32"/>
  <sheetViews>
    <sheetView zoomScale="83" workbookViewId="0">
      <selection activeCell="D20" sqref="D20"/>
    </sheetView>
  </sheetViews>
  <sheetFormatPr defaultRowHeight="14.5" x14ac:dyDescent="0.35"/>
  <cols>
    <col min="1" max="1" width="4.453125" customWidth="1"/>
    <col min="2" max="2" width="12.90625" bestFit="1" customWidth="1"/>
    <col min="3" max="4" width="17.08984375" bestFit="1" customWidth="1"/>
    <col min="5" max="5" width="16.6328125" bestFit="1" customWidth="1"/>
    <col min="6" max="6" width="12.54296875" customWidth="1"/>
    <col min="7" max="7" width="8.26953125" bestFit="1" customWidth="1"/>
    <col min="8" max="8" width="6.81640625" bestFit="1" customWidth="1"/>
    <col min="9" max="9" width="12.90625" bestFit="1" customWidth="1"/>
    <col min="10" max="10" width="18.6328125" style="16" bestFit="1" customWidth="1"/>
    <col min="11" max="11" width="7.36328125" bestFit="1" customWidth="1"/>
    <col min="12" max="12" width="5.81640625" bestFit="1" customWidth="1"/>
    <col min="13" max="13" width="6.81640625" bestFit="1" customWidth="1"/>
    <col min="14" max="14" width="5.81640625" bestFit="1" customWidth="1"/>
    <col min="15" max="23" width="6.81640625" bestFit="1" customWidth="1"/>
    <col min="24" max="24" width="5.81640625" bestFit="1" customWidth="1"/>
    <col min="25" max="27" width="6.81640625" bestFit="1" customWidth="1"/>
    <col min="28" max="28" width="5.81640625" bestFit="1" customWidth="1"/>
    <col min="29" max="30" width="6.81640625" bestFit="1" customWidth="1"/>
    <col min="31" max="31" width="7.81640625" bestFit="1" customWidth="1"/>
    <col min="32" max="32" width="6.81640625" bestFit="1" customWidth="1"/>
    <col min="33" max="37" width="7.81640625" bestFit="1" customWidth="1"/>
    <col min="38" max="38" width="5.81640625" bestFit="1" customWidth="1"/>
    <col min="39" max="41" width="7.81640625" bestFit="1" customWidth="1"/>
    <col min="42" max="42" width="6.81640625" bestFit="1" customWidth="1"/>
    <col min="43" max="45" width="7.81640625" bestFit="1" customWidth="1"/>
    <col min="46" max="46" width="6.81640625" bestFit="1" customWidth="1"/>
    <col min="47" max="47" width="7.81640625" bestFit="1" customWidth="1"/>
    <col min="48" max="48" width="6.81640625" bestFit="1" customWidth="1"/>
    <col min="49" max="50" width="7.81640625" bestFit="1" customWidth="1"/>
    <col min="51" max="51" width="5.81640625" bestFit="1" customWidth="1"/>
    <col min="52" max="52" width="7.81640625" bestFit="1" customWidth="1"/>
    <col min="53" max="54" width="6.81640625" bestFit="1" customWidth="1"/>
    <col min="55" max="57" width="7.81640625" bestFit="1" customWidth="1"/>
    <col min="58" max="58" width="6.81640625" bestFit="1" customWidth="1"/>
    <col min="59" max="60" width="7.81640625" bestFit="1" customWidth="1"/>
    <col min="61" max="61" width="6.81640625" bestFit="1" customWidth="1"/>
    <col min="62" max="68" width="7.81640625" bestFit="1" customWidth="1"/>
    <col min="69" max="69" width="6.81640625" bestFit="1" customWidth="1"/>
    <col min="70" max="73" width="7.81640625" bestFit="1" customWidth="1"/>
    <col min="74" max="74" width="6.81640625" bestFit="1" customWidth="1"/>
    <col min="75" max="78" width="7.81640625" bestFit="1" customWidth="1"/>
    <col min="79" max="79" width="6.81640625" bestFit="1" customWidth="1"/>
    <col min="80" max="86" width="7.81640625" bestFit="1" customWidth="1"/>
    <col min="87" max="87" width="6.81640625" bestFit="1" customWidth="1"/>
    <col min="88" max="90" width="7.81640625" bestFit="1" customWidth="1"/>
    <col min="91" max="91" width="6.81640625" bestFit="1" customWidth="1"/>
    <col min="92" max="99" width="7.81640625" bestFit="1" customWidth="1"/>
    <col min="100" max="100" width="6.81640625" bestFit="1" customWidth="1"/>
    <col min="101" max="107" width="7.81640625" bestFit="1" customWidth="1"/>
    <col min="108" max="108" width="6.81640625" bestFit="1" customWidth="1"/>
    <col min="109" max="109" width="7.81640625" bestFit="1" customWidth="1"/>
    <col min="110" max="110" width="6.81640625" bestFit="1" customWidth="1"/>
    <col min="111" max="113" width="7.81640625" bestFit="1" customWidth="1"/>
    <col min="114" max="115" width="6.81640625" bestFit="1" customWidth="1"/>
    <col min="116" max="116" width="7.81640625" bestFit="1" customWidth="1"/>
    <col min="117" max="117" width="6.81640625" bestFit="1" customWidth="1"/>
    <col min="118" max="119" width="7.81640625" bestFit="1" customWidth="1"/>
    <col min="120" max="120" width="6.81640625" bestFit="1" customWidth="1"/>
    <col min="121" max="121" width="5.81640625" bestFit="1" customWidth="1"/>
    <col min="122" max="128" width="7.81640625" bestFit="1" customWidth="1"/>
    <col min="129" max="129" width="6.81640625" bestFit="1" customWidth="1"/>
    <col min="130" max="133" width="7.81640625" bestFit="1" customWidth="1"/>
    <col min="134" max="134" width="6.81640625" bestFit="1" customWidth="1"/>
    <col min="135" max="138" width="7.81640625" bestFit="1" customWidth="1"/>
    <col min="139" max="140" width="6.81640625" bestFit="1" customWidth="1"/>
    <col min="141" max="147" width="7.81640625" bestFit="1" customWidth="1"/>
    <col min="148" max="148" width="6.81640625" bestFit="1" customWidth="1"/>
    <col min="149" max="149" width="7.81640625" bestFit="1" customWidth="1"/>
    <col min="150" max="151" width="6.81640625" bestFit="1" customWidth="1"/>
    <col min="152" max="154" width="7.81640625" bestFit="1" customWidth="1"/>
    <col min="155" max="155" width="6.81640625" bestFit="1" customWidth="1"/>
    <col min="156" max="158" width="7.81640625" bestFit="1" customWidth="1"/>
    <col min="159" max="159" width="6.81640625" bestFit="1" customWidth="1"/>
    <col min="160" max="162" width="7.81640625" bestFit="1" customWidth="1"/>
    <col min="163" max="163" width="6.81640625" bestFit="1" customWidth="1"/>
    <col min="164" max="164" width="7.81640625" bestFit="1" customWidth="1"/>
    <col min="165" max="165" width="6.81640625" bestFit="1" customWidth="1"/>
    <col min="166" max="168" width="7.81640625" bestFit="1" customWidth="1"/>
    <col min="169" max="170" width="6.81640625" bestFit="1" customWidth="1"/>
    <col min="171" max="183" width="7.81640625" bestFit="1" customWidth="1"/>
    <col min="184" max="184" width="6.81640625" bestFit="1" customWidth="1"/>
    <col min="185" max="191" width="7.81640625" bestFit="1" customWidth="1"/>
    <col min="192" max="192" width="6.81640625" bestFit="1" customWidth="1"/>
    <col min="193" max="198" width="7.81640625" bestFit="1" customWidth="1"/>
    <col min="199" max="200" width="6.81640625" bestFit="1" customWidth="1"/>
    <col min="201" max="201" width="5.81640625" bestFit="1" customWidth="1"/>
    <col min="202" max="205" width="7.81640625" bestFit="1" customWidth="1"/>
    <col min="206" max="206" width="6.81640625" bestFit="1" customWidth="1"/>
    <col min="207" max="207" width="7.81640625" bestFit="1" customWidth="1"/>
    <col min="208" max="208" width="6.81640625" bestFit="1" customWidth="1"/>
    <col min="209" max="210" width="7.81640625" bestFit="1" customWidth="1"/>
    <col min="211" max="211" width="6.81640625" bestFit="1" customWidth="1"/>
    <col min="212" max="213" width="7.81640625" bestFit="1" customWidth="1"/>
    <col min="214" max="214" width="6.81640625" bestFit="1" customWidth="1"/>
    <col min="215" max="215" width="7.81640625" bestFit="1" customWidth="1"/>
    <col min="216" max="216" width="6.81640625" bestFit="1" customWidth="1"/>
    <col min="217" max="217" width="7.81640625" bestFit="1" customWidth="1"/>
    <col min="218" max="218" width="6.81640625" bestFit="1" customWidth="1"/>
    <col min="219" max="223" width="7.81640625" bestFit="1" customWidth="1"/>
    <col min="224" max="224" width="6.81640625" bestFit="1" customWidth="1"/>
    <col min="225" max="227" width="7.81640625" bestFit="1" customWidth="1"/>
    <col min="228" max="228" width="6.81640625" bestFit="1" customWidth="1"/>
    <col min="229" max="230" width="7.81640625" bestFit="1" customWidth="1"/>
    <col min="231" max="232" width="6.81640625" bestFit="1" customWidth="1"/>
    <col min="233" max="238" width="7.81640625" bestFit="1" customWidth="1"/>
    <col min="239" max="239" width="6.81640625" bestFit="1" customWidth="1"/>
    <col min="240" max="248" width="7.81640625" bestFit="1" customWidth="1"/>
    <col min="249" max="249" width="6.81640625" bestFit="1" customWidth="1"/>
    <col min="250" max="253" width="7.81640625" bestFit="1" customWidth="1"/>
    <col min="254" max="254" width="5.81640625" bestFit="1" customWidth="1"/>
    <col min="255" max="261" width="7.81640625" bestFit="1" customWidth="1"/>
    <col min="262" max="263" width="6.81640625" bestFit="1" customWidth="1"/>
    <col min="264" max="266" width="7.81640625" bestFit="1" customWidth="1"/>
    <col min="267" max="267" width="6.81640625" bestFit="1" customWidth="1"/>
    <col min="268" max="272" width="7.81640625" bestFit="1" customWidth="1"/>
    <col min="273" max="273" width="6.81640625" bestFit="1" customWidth="1"/>
    <col min="274" max="274" width="5.81640625" bestFit="1" customWidth="1"/>
    <col min="275" max="276" width="6.81640625" bestFit="1" customWidth="1"/>
    <col min="277" max="284" width="7.81640625" bestFit="1" customWidth="1"/>
    <col min="285" max="285" width="6.81640625" bestFit="1" customWidth="1"/>
    <col min="286" max="288" width="7.81640625" bestFit="1" customWidth="1"/>
    <col min="289" max="289" width="6.81640625" bestFit="1" customWidth="1"/>
    <col min="290" max="293" width="7.81640625" bestFit="1" customWidth="1"/>
    <col min="294" max="294" width="6.81640625" bestFit="1" customWidth="1"/>
    <col min="295" max="298" width="7.81640625" bestFit="1" customWidth="1"/>
    <col min="299" max="299" width="6.81640625" bestFit="1" customWidth="1"/>
    <col min="300" max="301" width="7.81640625" bestFit="1" customWidth="1"/>
    <col min="302" max="302" width="6.81640625" bestFit="1" customWidth="1"/>
    <col min="303" max="304" width="7.81640625" bestFit="1" customWidth="1"/>
    <col min="305" max="307" width="6.81640625" bestFit="1" customWidth="1"/>
    <col min="308" max="315" width="7.81640625" bestFit="1" customWidth="1"/>
    <col min="316" max="316" width="6.81640625" bestFit="1" customWidth="1"/>
    <col min="317" max="322" width="7.81640625" bestFit="1" customWidth="1"/>
    <col min="323" max="323" width="6.81640625" bestFit="1" customWidth="1"/>
    <col min="324" max="329" width="7.81640625" bestFit="1" customWidth="1"/>
    <col min="330" max="330" width="6.81640625" bestFit="1" customWidth="1"/>
    <col min="331" max="342" width="7.81640625" bestFit="1" customWidth="1"/>
    <col min="343" max="343" width="5.81640625" bestFit="1" customWidth="1"/>
    <col min="344" max="344" width="7.81640625" bestFit="1" customWidth="1"/>
    <col min="345" max="347" width="6.81640625" bestFit="1" customWidth="1"/>
    <col min="348" max="348" width="7.81640625" bestFit="1" customWidth="1"/>
    <col min="349" max="349" width="6.81640625" bestFit="1" customWidth="1"/>
    <col min="350" max="352" width="7.81640625" bestFit="1" customWidth="1"/>
    <col min="353" max="353" width="6.81640625" bestFit="1" customWidth="1"/>
    <col min="354" max="356" width="7.81640625" bestFit="1" customWidth="1"/>
    <col min="357" max="357" width="6.81640625" bestFit="1" customWidth="1"/>
    <col min="358" max="359" width="7.81640625" bestFit="1" customWidth="1"/>
    <col min="360" max="360" width="6.81640625" bestFit="1" customWidth="1"/>
    <col min="361" max="361" width="7.81640625" bestFit="1" customWidth="1"/>
    <col min="362" max="362" width="6.81640625" bestFit="1" customWidth="1"/>
    <col min="363" max="363" width="5.81640625" bestFit="1" customWidth="1"/>
    <col min="364" max="364" width="7.81640625" bestFit="1" customWidth="1"/>
    <col min="365" max="365" width="5.81640625" bestFit="1" customWidth="1"/>
    <col min="366" max="368" width="7.81640625" bestFit="1" customWidth="1"/>
    <col min="369" max="369" width="6.81640625" bestFit="1" customWidth="1"/>
    <col min="370" max="375" width="7.81640625" bestFit="1" customWidth="1"/>
    <col min="376" max="376" width="6.81640625" bestFit="1" customWidth="1"/>
    <col min="377" max="377" width="7.81640625" bestFit="1" customWidth="1"/>
    <col min="378" max="379" width="6.81640625" bestFit="1" customWidth="1"/>
    <col min="380" max="383" width="7.81640625" bestFit="1" customWidth="1"/>
    <col min="384" max="384" width="6.81640625" bestFit="1" customWidth="1"/>
    <col min="385" max="391" width="7.81640625" bestFit="1" customWidth="1"/>
    <col min="392" max="392" width="6.81640625" bestFit="1" customWidth="1"/>
    <col min="393" max="393" width="7.81640625" bestFit="1" customWidth="1"/>
    <col min="394" max="394" width="6.81640625" bestFit="1" customWidth="1"/>
    <col min="395" max="395" width="7.81640625" bestFit="1" customWidth="1"/>
    <col min="396" max="397" width="6.81640625" bestFit="1" customWidth="1"/>
    <col min="398" max="398" width="5.81640625" bestFit="1" customWidth="1"/>
    <col min="399" max="403" width="7.81640625" bestFit="1" customWidth="1"/>
    <col min="404" max="404" width="5.81640625" bestFit="1" customWidth="1"/>
    <col min="405" max="412" width="7.81640625" bestFit="1" customWidth="1"/>
    <col min="413" max="413" width="6.81640625" bestFit="1" customWidth="1"/>
    <col min="414" max="414" width="7.81640625" bestFit="1" customWidth="1"/>
    <col min="415" max="415" width="6.81640625" bestFit="1" customWidth="1"/>
    <col min="416" max="416" width="7.81640625" bestFit="1" customWidth="1"/>
    <col min="417" max="417" width="6.81640625" bestFit="1" customWidth="1"/>
    <col min="418" max="419" width="7.81640625" bestFit="1" customWidth="1"/>
    <col min="420" max="421" width="6.81640625" bestFit="1" customWidth="1"/>
    <col min="422" max="424" width="7.81640625" bestFit="1" customWidth="1"/>
    <col min="425" max="425" width="6.81640625" bestFit="1" customWidth="1"/>
    <col min="426" max="428" width="7.81640625" bestFit="1" customWidth="1"/>
    <col min="429" max="429" width="6.81640625" bestFit="1" customWidth="1"/>
    <col min="430" max="432" width="7.81640625" bestFit="1" customWidth="1"/>
    <col min="433" max="433" width="6.81640625" bestFit="1" customWidth="1"/>
    <col min="434" max="435" width="7.81640625" bestFit="1" customWidth="1"/>
    <col min="436" max="436" width="5.81640625" bestFit="1" customWidth="1"/>
    <col min="437" max="437" width="7.81640625" bestFit="1" customWidth="1"/>
    <col min="438" max="438" width="3.81640625" bestFit="1" customWidth="1"/>
    <col min="439" max="441" width="7.81640625" bestFit="1" customWidth="1"/>
    <col min="442" max="443" width="6.81640625" bestFit="1" customWidth="1"/>
    <col min="444" max="446" width="7.81640625" bestFit="1" customWidth="1"/>
    <col min="447" max="449" width="6.81640625" bestFit="1" customWidth="1"/>
    <col min="450" max="450" width="7.81640625" bestFit="1" customWidth="1"/>
    <col min="451" max="452" width="6.81640625" bestFit="1" customWidth="1"/>
    <col min="453" max="453" width="7.81640625" bestFit="1" customWidth="1"/>
    <col min="454" max="454" width="6.81640625" bestFit="1" customWidth="1"/>
    <col min="455" max="460" width="7.81640625" bestFit="1" customWidth="1"/>
    <col min="461" max="462" width="6.81640625" bestFit="1" customWidth="1"/>
    <col min="463" max="464" width="7.81640625" bestFit="1" customWidth="1"/>
    <col min="465" max="465" width="6.81640625" bestFit="1" customWidth="1"/>
    <col min="466" max="466" width="7.81640625" bestFit="1" customWidth="1"/>
    <col min="467" max="467" width="6.81640625" bestFit="1" customWidth="1"/>
    <col min="468" max="469" width="7.81640625" bestFit="1" customWidth="1"/>
    <col min="470" max="470" width="5.81640625" bestFit="1" customWidth="1"/>
    <col min="471" max="473" width="7.81640625" bestFit="1" customWidth="1"/>
    <col min="474" max="474" width="6.81640625" bestFit="1" customWidth="1"/>
    <col min="475" max="478" width="7.81640625" bestFit="1" customWidth="1"/>
    <col min="479" max="479" width="6.81640625" bestFit="1" customWidth="1"/>
    <col min="480" max="482" width="7.81640625" bestFit="1" customWidth="1"/>
    <col min="483" max="483" width="6.81640625" bestFit="1" customWidth="1"/>
    <col min="484" max="485" width="7.81640625" bestFit="1" customWidth="1"/>
    <col min="486" max="487" width="6.81640625" bestFit="1" customWidth="1"/>
    <col min="488" max="488" width="7.81640625" bestFit="1" customWidth="1"/>
    <col min="489" max="489" width="6.81640625" bestFit="1" customWidth="1"/>
    <col min="490" max="490" width="7.81640625" bestFit="1" customWidth="1"/>
    <col min="491" max="491" width="6.81640625" bestFit="1" customWidth="1"/>
    <col min="492" max="494" width="7.81640625" bestFit="1" customWidth="1"/>
    <col min="495" max="495" width="3.81640625" bestFit="1" customWidth="1"/>
    <col min="496" max="500" width="7.81640625" bestFit="1" customWidth="1"/>
    <col min="501" max="501" width="6.81640625" bestFit="1" customWidth="1"/>
    <col min="502" max="510" width="7.81640625" bestFit="1" customWidth="1"/>
    <col min="511" max="512" width="6.81640625" bestFit="1" customWidth="1"/>
    <col min="513" max="515" width="7.81640625" bestFit="1" customWidth="1"/>
    <col min="516" max="516" width="6.81640625" bestFit="1" customWidth="1"/>
    <col min="517" max="521" width="7.81640625" bestFit="1" customWidth="1"/>
    <col min="522" max="523" width="6.81640625" bestFit="1" customWidth="1"/>
    <col min="524" max="525" width="7.81640625" bestFit="1" customWidth="1"/>
    <col min="526" max="526" width="6.81640625" bestFit="1" customWidth="1"/>
    <col min="527" max="529" width="7.81640625" bestFit="1" customWidth="1"/>
    <col min="530" max="530" width="6.81640625" bestFit="1" customWidth="1"/>
    <col min="531" max="538" width="7.81640625" bestFit="1" customWidth="1"/>
    <col min="539" max="540" width="6.81640625" bestFit="1" customWidth="1"/>
    <col min="541" max="541" width="5.81640625" bestFit="1" customWidth="1"/>
    <col min="542" max="542" width="6.81640625" bestFit="1" customWidth="1"/>
    <col min="543" max="543" width="7.81640625" bestFit="1" customWidth="1"/>
    <col min="544" max="544" width="5.81640625" bestFit="1" customWidth="1"/>
    <col min="545" max="546" width="7.81640625" bestFit="1" customWidth="1"/>
    <col min="547" max="547" width="6.81640625" bestFit="1" customWidth="1"/>
    <col min="548" max="549" width="7.81640625" bestFit="1" customWidth="1"/>
    <col min="550" max="551" width="6.81640625" bestFit="1" customWidth="1"/>
    <col min="552" max="552" width="7.81640625" bestFit="1" customWidth="1"/>
    <col min="553" max="553" width="6.81640625" bestFit="1" customWidth="1"/>
    <col min="554" max="554" width="7.81640625" bestFit="1" customWidth="1"/>
    <col min="555" max="555" width="6.81640625" bestFit="1" customWidth="1"/>
    <col min="556" max="556" width="7.81640625" bestFit="1" customWidth="1"/>
    <col min="557" max="557" width="6.81640625" bestFit="1" customWidth="1"/>
    <col min="558" max="558" width="7.81640625" bestFit="1" customWidth="1"/>
    <col min="559" max="559" width="6.81640625" bestFit="1" customWidth="1"/>
    <col min="560" max="562" width="7.81640625" bestFit="1" customWidth="1"/>
    <col min="563" max="563" width="6.81640625" bestFit="1" customWidth="1"/>
    <col min="564" max="564" width="7.81640625" bestFit="1" customWidth="1"/>
    <col min="565" max="565" width="5.81640625" bestFit="1" customWidth="1"/>
    <col min="566" max="571" width="7.81640625" bestFit="1" customWidth="1"/>
    <col min="572" max="572" width="6.81640625" bestFit="1" customWidth="1"/>
    <col min="573" max="574" width="7.81640625" bestFit="1" customWidth="1"/>
    <col min="575" max="575" width="6.81640625" bestFit="1" customWidth="1"/>
    <col min="576" max="578" width="7.81640625" bestFit="1" customWidth="1"/>
    <col min="579" max="579" width="6.81640625" bestFit="1" customWidth="1"/>
    <col min="580" max="580" width="7.81640625" bestFit="1" customWidth="1"/>
    <col min="581" max="582" width="6.81640625" bestFit="1" customWidth="1"/>
    <col min="583" max="585" width="7.81640625" bestFit="1" customWidth="1"/>
    <col min="586" max="586" width="6.81640625" bestFit="1" customWidth="1"/>
    <col min="587" max="589" width="7.81640625" bestFit="1" customWidth="1"/>
    <col min="590" max="590" width="5.81640625" bestFit="1" customWidth="1"/>
    <col min="591" max="592" width="7.81640625" bestFit="1" customWidth="1"/>
    <col min="593" max="594" width="6.81640625" bestFit="1" customWidth="1"/>
    <col min="595" max="597" width="7.81640625" bestFit="1" customWidth="1"/>
    <col min="598" max="598" width="6.81640625" bestFit="1" customWidth="1"/>
    <col min="599" max="603" width="7.81640625" bestFit="1" customWidth="1"/>
    <col min="604" max="605" width="6.81640625" bestFit="1" customWidth="1"/>
    <col min="606" max="613" width="7.81640625" bestFit="1" customWidth="1"/>
    <col min="614" max="615" width="6.81640625" bestFit="1" customWidth="1"/>
    <col min="616" max="616" width="7.81640625" bestFit="1" customWidth="1"/>
    <col min="617" max="617" width="6.81640625" bestFit="1" customWidth="1"/>
    <col min="618" max="618" width="7.81640625" bestFit="1" customWidth="1"/>
    <col min="619" max="619" width="6.81640625" bestFit="1" customWidth="1"/>
    <col min="620" max="620" width="3.81640625" bestFit="1" customWidth="1"/>
    <col min="621" max="622" width="7.81640625" bestFit="1" customWidth="1"/>
    <col min="623" max="624" width="6.81640625" bestFit="1" customWidth="1"/>
    <col min="625" max="629" width="7.81640625" bestFit="1" customWidth="1"/>
    <col min="630" max="630" width="6.81640625" bestFit="1" customWidth="1"/>
    <col min="631" max="633" width="7.81640625" bestFit="1" customWidth="1"/>
    <col min="634" max="634" width="6.81640625" bestFit="1" customWidth="1"/>
    <col min="635" max="635" width="7.81640625" bestFit="1" customWidth="1"/>
    <col min="636" max="636" width="5.81640625" bestFit="1" customWidth="1"/>
    <col min="637" max="637" width="7.81640625" bestFit="1" customWidth="1"/>
    <col min="638" max="639" width="6.81640625" bestFit="1" customWidth="1"/>
    <col min="640" max="647" width="7.81640625" bestFit="1" customWidth="1"/>
    <col min="648" max="649" width="6.81640625" bestFit="1" customWidth="1"/>
    <col min="650" max="651" width="7.81640625" bestFit="1" customWidth="1"/>
    <col min="652" max="652" width="6.81640625" bestFit="1" customWidth="1"/>
    <col min="653" max="653" width="7.81640625" bestFit="1" customWidth="1"/>
    <col min="654" max="654" width="6.81640625" bestFit="1" customWidth="1"/>
    <col min="655" max="655" width="5.81640625" bestFit="1" customWidth="1"/>
    <col min="656" max="658" width="7.81640625" bestFit="1" customWidth="1"/>
    <col min="659" max="659" width="6.81640625" bestFit="1" customWidth="1"/>
    <col min="660" max="664" width="7.81640625" bestFit="1" customWidth="1"/>
    <col min="665" max="665" width="6.81640625" bestFit="1" customWidth="1"/>
    <col min="666" max="666" width="7.81640625" bestFit="1" customWidth="1"/>
    <col min="667" max="667" width="6.81640625" bestFit="1" customWidth="1"/>
    <col min="668" max="668" width="7.81640625" bestFit="1" customWidth="1"/>
    <col min="669" max="669" width="6.81640625" bestFit="1" customWidth="1"/>
    <col min="670" max="671" width="7.81640625" bestFit="1" customWidth="1"/>
    <col min="672" max="675" width="6.81640625" bestFit="1" customWidth="1"/>
    <col min="676" max="676" width="7.81640625" bestFit="1" customWidth="1"/>
    <col min="677" max="677" width="6.81640625" bestFit="1" customWidth="1"/>
    <col min="678" max="680" width="7.81640625" bestFit="1" customWidth="1"/>
    <col min="681" max="681" width="3.81640625" bestFit="1" customWidth="1"/>
    <col min="682" max="683" width="7.81640625" bestFit="1" customWidth="1"/>
    <col min="684" max="684" width="6.81640625" bestFit="1" customWidth="1"/>
    <col min="685" max="685" width="7.81640625" bestFit="1" customWidth="1"/>
    <col min="686" max="686" width="6.81640625" bestFit="1" customWidth="1"/>
    <col min="687" max="687" width="5.81640625" bestFit="1" customWidth="1"/>
    <col min="688" max="691" width="7.81640625" bestFit="1" customWidth="1"/>
    <col min="692" max="692" width="6.81640625" bestFit="1" customWidth="1"/>
    <col min="693" max="694" width="7.81640625" bestFit="1" customWidth="1"/>
    <col min="695" max="696" width="6.81640625" bestFit="1" customWidth="1"/>
    <col min="697" max="699" width="7.81640625" bestFit="1" customWidth="1"/>
    <col min="700" max="700" width="6.81640625" bestFit="1" customWidth="1"/>
    <col min="701" max="706" width="7.81640625" bestFit="1" customWidth="1"/>
    <col min="707" max="707" width="6.81640625" bestFit="1" customWidth="1"/>
    <col min="708" max="711" width="7.81640625" bestFit="1" customWidth="1"/>
    <col min="712" max="712" width="6.81640625" bestFit="1" customWidth="1"/>
    <col min="713" max="715" width="7.81640625" bestFit="1" customWidth="1"/>
    <col min="716" max="717" width="8.81640625" bestFit="1" customWidth="1"/>
    <col min="718" max="718" width="7.81640625" bestFit="1" customWidth="1"/>
    <col min="719" max="722" width="8.81640625" bestFit="1" customWidth="1"/>
    <col min="723" max="723" width="7.81640625" bestFit="1" customWidth="1"/>
    <col min="724" max="724" width="8.81640625" bestFit="1" customWidth="1"/>
    <col min="725" max="725" width="7.81640625" bestFit="1" customWidth="1"/>
    <col min="726" max="726" width="8.81640625" bestFit="1" customWidth="1"/>
    <col min="727" max="727" width="7.81640625" bestFit="1" customWidth="1"/>
    <col min="728" max="728" width="8.81640625" bestFit="1" customWidth="1"/>
    <col min="729" max="731" width="7.81640625" bestFit="1" customWidth="1"/>
    <col min="732" max="732" width="8.81640625" bestFit="1" customWidth="1"/>
    <col min="733" max="733" width="7.81640625" bestFit="1" customWidth="1"/>
    <col min="734" max="734" width="6.81640625" bestFit="1" customWidth="1"/>
    <col min="735" max="737" width="8.81640625" bestFit="1" customWidth="1"/>
    <col min="738" max="738" width="7.81640625" bestFit="1" customWidth="1"/>
    <col min="739" max="740" width="8.81640625" bestFit="1" customWidth="1"/>
    <col min="741" max="741" width="4.81640625" bestFit="1" customWidth="1"/>
    <col min="742" max="742" width="8.81640625" bestFit="1" customWidth="1"/>
    <col min="743" max="744" width="7.81640625" bestFit="1" customWidth="1"/>
    <col min="745" max="747" width="8.81640625" bestFit="1" customWidth="1"/>
    <col min="748" max="748" width="7.81640625" bestFit="1" customWidth="1"/>
    <col min="749" max="749" width="6.81640625" bestFit="1" customWidth="1"/>
    <col min="750" max="762" width="8.81640625" bestFit="1" customWidth="1"/>
    <col min="763" max="764" width="7.81640625" bestFit="1" customWidth="1"/>
    <col min="765" max="765" width="8.81640625" bestFit="1" customWidth="1"/>
    <col min="766" max="766" width="7.81640625" bestFit="1" customWidth="1"/>
    <col min="767" max="768" width="8.81640625" bestFit="1" customWidth="1"/>
    <col min="769" max="771" width="7.81640625" bestFit="1" customWidth="1"/>
    <col min="772" max="773" width="8.81640625" bestFit="1" customWidth="1"/>
    <col min="774" max="774" width="4.81640625" bestFit="1" customWidth="1"/>
    <col min="775" max="776" width="7.81640625" bestFit="1" customWidth="1"/>
    <col min="777" max="778" width="8.81640625" bestFit="1" customWidth="1"/>
    <col min="779" max="779" width="7.81640625" bestFit="1" customWidth="1"/>
    <col min="780" max="784" width="8.81640625" bestFit="1" customWidth="1"/>
    <col min="785" max="786" width="7.81640625" bestFit="1" customWidth="1"/>
    <col min="787" max="788" width="8.81640625" bestFit="1" customWidth="1"/>
    <col min="789" max="789" width="7.81640625" bestFit="1" customWidth="1"/>
    <col min="790" max="792" width="8.81640625" bestFit="1" customWidth="1"/>
    <col min="793" max="793" width="6.81640625" bestFit="1" customWidth="1"/>
    <col min="794" max="794" width="8.81640625" bestFit="1" customWidth="1"/>
    <col min="795" max="795" width="7.81640625" bestFit="1" customWidth="1"/>
    <col min="796" max="797" width="8.81640625" bestFit="1" customWidth="1"/>
    <col min="798" max="798" width="7.81640625" bestFit="1" customWidth="1"/>
    <col min="799" max="802" width="8.81640625" bestFit="1" customWidth="1"/>
    <col min="803" max="803" width="7.81640625" bestFit="1" customWidth="1"/>
    <col min="804" max="806" width="8.81640625" bestFit="1" customWidth="1"/>
    <col min="807" max="807" width="7.81640625" bestFit="1" customWidth="1"/>
    <col min="808" max="816" width="8.81640625" bestFit="1" customWidth="1"/>
    <col min="817" max="818" width="7.81640625" bestFit="1" customWidth="1"/>
    <col min="819" max="819" width="8.81640625" bestFit="1" customWidth="1"/>
    <col min="820" max="820" width="7.81640625" bestFit="1" customWidth="1"/>
    <col min="821" max="822" width="8.81640625" bestFit="1" customWidth="1"/>
    <col min="823" max="823" width="4.81640625" bestFit="1" customWidth="1"/>
    <col min="824" max="824" width="6.81640625" bestFit="1" customWidth="1"/>
    <col min="825" max="825" width="8.81640625" bestFit="1" customWidth="1"/>
    <col min="826" max="826" width="6.81640625" bestFit="1" customWidth="1"/>
    <col min="827" max="827" width="7.81640625" bestFit="1" customWidth="1"/>
    <col min="828" max="834" width="8.81640625" bestFit="1" customWidth="1"/>
    <col min="835" max="837" width="7.81640625" bestFit="1" customWidth="1"/>
    <col min="838" max="842" width="8.81640625" bestFit="1" customWidth="1"/>
    <col min="843" max="843" width="7.81640625" bestFit="1" customWidth="1"/>
    <col min="844" max="847" width="8.81640625" bestFit="1" customWidth="1"/>
    <col min="848" max="850" width="7.81640625" bestFit="1" customWidth="1"/>
    <col min="851" max="855" width="8.81640625" bestFit="1" customWidth="1"/>
    <col min="856" max="858" width="7.81640625" bestFit="1" customWidth="1"/>
    <col min="859" max="859" width="8.81640625" bestFit="1" customWidth="1"/>
    <col min="860" max="860" width="6.81640625" bestFit="1" customWidth="1"/>
    <col min="861" max="864" width="8.81640625" bestFit="1" customWidth="1"/>
    <col min="865" max="865" width="7.81640625" bestFit="1" customWidth="1"/>
    <col min="866" max="866" width="8.81640625" bestFit="1" customWidth="1"/>
    <col min="867" max="867" width="6.81640625" bestFit="1" customWidth="1"/>
    <col min="868" max="868" width="7.81640625" bestFit="1" customWidth="1"/>
    <col min="869" max="869" width="8.81640625" bestFit="1" customWidth="1"/>
    <col min="870" max="870" width="7.81640625" bestFit="1" customWidth="1"/>
    <col min="871" max="871" width="8.81640625" bestFit="1" customWidth="1"/>
    <col min="872" max="872" width="7.81640625" bestFit="1" customWidth="1"/>
    <col min="873" max="878" width="8.81640625" bestFit="1" customWidth="1"/>
    <col min="879" max="879" width="7.81640625" bestFit="1" customWidth="1"/>
    <col min="880" max="883" width="8.81640625" bestFit="1" customWidth="1"/>
    <col min="884" max="885" width="7.81640625" bestFit="1" customWidth="1"/>
    <col min="886" max="886" width="8.81640625" bestFit="1" customWidth="1"/>
    <col min="887" max="887" width="7.81640625" bestFit="1" customWidth="1"/>
    <col min="888" max="892" width="8.81640625" bestFit="1" customWidth="1"/>
    <col min="893" max="894" width="7.81640625" bestFit="1" customWidth="1"/>
    <col min="895" max="895" width="8.81640625" bestFit="1" customWidth="1"/>
    <col min="896" max="896" width="6.81640625" bestFit="1" customWidth="1"/>
    <col min="897" max="907" width="8.81640625" bestFit="1" customWidth="1"/>
    <col min="908" max="908" width="7.81640625" bestFit="1" customWidth="1"/>
    <col min="909" max="916" width="8.81640625" bestFit="1" customWidth="1"/>
    <col min="917" max="917" width="7.81640625" bestFit="1" customWidth="1"/>
    <col min="918" max="921" width="8.81640625" bestFit="1" customWidth="1"/>
    <col min="922" max="922" width="7.81640625" bestFit="1" customWidth="1"/>
    <col min="923" max="923" width="8.81640625" bestFit="1" customWidth="1"/>
    <col min="924" max="924" width="7.81640625" bestFit="1" customWidth="1"/>
    <col min="925" max="925" width="8.81640625" bestFit="1" customWidth="1"/>
    <col min="926" max="928" width="7.81640625" bestFit="1" customWidth="1"/>
    <col min="929" max="929" width="8.81640625" bestFit="1" customWidth="1"/>
    <col min="930" max="930" width="7.81640625" bestFit="1" customWidth="1"/>
    <col min="931" max="936" width="8.81640625" bestFit="1" customWidth="1"/>
    <col min="937" max="940" width="7.81640625" bestFit="1" customWidth="1"/>
    <col min="941" max="943" width="8.81640625" bestFit="1" customWidth="1"/>
    <col min="944" max="944" width="7.81640625" bestFit="1" customWidth="1"/>
    <col min="945" max="946" width="8.81640625" bestFit="1" customWidth="1"/>
    <col min="947" max="947" width="7.81640625" bestFit="1" customWidth="1"/>
    <col min="948" max="954" width="8.81640625" bestFit="1" customWidth="1"/>
    <col min="955" max="956" width="7.81640625" bestFit="1" customWidth="1"/>
    <col min="957" max="958" width="8.81640625" bestFit="1" customWidth="1"/>
    <col min="959" max="960" width="7.81640625" bestFit="1" customWidth="1"/>
    <col min="961" max="970" width="8.81640625" bestFit="1" customWidth="1"/>
    <col min="971" max="971" width="7.81640625" bestFit="1" customWidth="1"/>
    <col min="972" max="972" width="8.81640625" bestFit="1" customWidth="1"/>
    <col min="973" max="973" width="6.81640625" bestFit="1" customWidth="1"/>
    <col min="974" max="978" width="8.81640625" bestFit="1" customWidth="1"/>
    <col min="979" max="979" width="7.81640625" bestFit="1" customWidth="1"/>
    <col min="980" max="980" width="8.81640625" bestFit="1" customWidth="1"/>
    <col min="981" max="981" width="7.81640625" bestFit="1" customWidth="1"/>
    <col min="982" max="985" width="8.81640625" bestFit="1" customWidth="1"/>
    <col min="986" max="986" width="7.81640625" bestFit="1" customWidth="1"/>
    <col min="987" max="987" width="8.81640625" bestFit="1" customWidth="1"/>
    <col min="988" max="989" width="7.81640625" bestFit="1" customWidth="1"/>
    <col min="990" max="990" width="8.81640625" bestFit="1" customWidth="1"/>
    <col min="991" max="991" width="7.81640625" bestFit="1" customWidth="1"/>
    <col min="992" max="993" width="8.81640625" bestFit="1" customWidth="1"/>
    <col min="994" max="994" width="6.81640625" bestFit="1" customWidth="1"/>
    <col min="995" max="995" width="8.81640625" bestFit="1" customWidth="1"/>
    <col min="996" max="997" width="7.81640625" bestFit="1" customWidth="1"/>
    <col min="998" max="998" width="8.81640625" bestFit="1" customWidth="1"/>
    <col min="999" max="1000" width="7.81640625" bestFit="1" customWidth="1"/>
    <col min="1001" max="1001" width="8.81640625" bestFit="1" customWidth="1"/>
    <col min="1002" max="1002" width="7.81640625" bestFit="1" customWidth="1"/>
    <col min="1003" max="1003" width="8.81640625" bestFit="1" customWidth="1"/>
    <col min="1004" max="1007" width="7.81640625" bestFit="1" customWidth="1"/>
    <col min="1008" max="1011" width="8.81640625" bestFit="1" customWidth="1"/>
    <col min="1012" max="1012" width="7.81640625" bestFit="1" customWidth="1"/>
    <col min="1013" max="1015" width="8.81640625" bestFit="1" customWidth="1"/>
    <col min="1016" max="1017" width="7.81640625" bestFit="1" customWidth="1"/>
    <col min="1018" max="1019" width="8.81640625" bestFit="1" customWidth="1"/>
    <col min="1020" max="1020" width="7.81640625" bestFit="1" customWidth="1"/>
    <col min="1021" max="1022" width="8.81640625" bestFit="1" customWidth="1"/>
    <col min="1023" max="1024" width="7.81640625" bestFit="1" customWidth="1"/>
    <col min="1025" max="1025" width="6.81640625" bestFit="1" customWidth="1"/>
    <col min="1026" max="1027" width="7.81640625" bestFit="1" customWidth="1"/>
    <col min="1028" max="1028" width="8.81640625" bestFit="1" customWidth="1"/>
    <col min="1029" max="1031" width="7.81640625" bestFit="1" customWidth="1"/>
    <col min="1032" max="1032" width="8.81640625" bestFit="1" customWidth="1"/>
    <col min="1033" max="1033" width="7.81640625" bestFit="1" customWidth="1"/>
    <col min="1034" max="1035" width="8.81640625" bestFit="1" customWidth="1"/>
    <col min="1036" max="1038" width="7.81640625" bestFit="1" customWidth="1"/>
    <col min="1039" max="1039" width="8.81640625" bestFit="1" customWidth="1"/>
    <col min="1040" max="1040" width="7.81640625" bestFit="1" customWidth="1"/>
    <col min="1041" max="1041" width="6.81640625" bestFit="1" customWidth="1"/>
    <col min="1042" max="1042" width="7.81640625" bestFit="1" customWidth="1"/>
    <col min="1043" max="1045" width="8.81640625" bestFit="1" customWidth="1"/>
    <col min="1046" max="1046" width="7.81640625" bestFit="1" customWidth="1"/>
    <col min="1047" max="1047" width="8.81640625" bestFit="1" customWidth="1"/>
    <col min="1048" max="1052" width="7.81640625" bestFit="1" customWidth="1"/>
    <col min="1053" max="1053" width="8.81640625" bestFit="1" customWidth="1"/>
    <col min="1054" max="1054" width="7.81640625" bestFit="1" customWidth="1"/>
    <col min="1055" max="1055" width="8.81640625" bestFit="1" customWidth="1"/>
    <col min="1056" max="1056" width="7.81640625" bestFit="1" customWidth="1"/>
    <col min="1057" max="1057" width="8.81640625" bestFit="1" customWidth="1"/>
    <col min="1058" max="1058" width="7.81640625" bestFit="1" customWidth="1"/>
    <col min="1059" max="1060" width="8.81640625" bestFit="1" customWidth="1"/>
    <col min="1061" max="1061" width="7.81640625" bestFit="1" customWidth="1"/>
    <col min="1062" max="1065" width="8.81640625" bestFit="1" customWidth="1"/>
    <col min="1066" max="1066" width="7.81640625" bestFit="1" customWidth="1"/>
    <col min="1067" max="1067" width="8.81640625" bestFit="1" customWidth="1"/>
    <col min="1068" max="1068" width="7.81640625" bestFit="1" customWidth="1"/>
    <col min="1069" max="1077" width="8.81640625" bestFit="1" customWidth="1"/>
    <col min="1078" max="1078" width="6.81640625" bestFit="1" customWidth="1"/>
    <col min="1079" max="1080" width="8.81640625" bestFit="1" customWidth="1"/>
    <col min="1081" max="1081" width="7.81640625" bestFit="1" customWidth="1"/>
    <col min="1082" max="1082" width="8.81640625" bestFit="1" customWidth="1"/>
    <col min="1083" max="1083" width="7.81640625" bestFit="1" customWidth="1"/>
    <col min="1084" max="1084" width="8.81640625" bestFit="1" customWidth="1"/>
    <col min="1085" max="1085" width="7.81640625" bestFit="1" customWidth="1"/>
    <col min="1086" max="1086" width="8.81640625" bestFit="1" customWidth="1"/>
    <col min="1087" max="1087" width="7.81640625" bestFit="1" customWidth="1"/>
    <col min="1088" max="1088" width="6.81640625" bestFit="1" customWidth="1"/>
    <col min="1089" max="1090" width="8.81640625" bestFit="1" customWidth="1"/>
    <col min="1091" max="1091" width="6.81640625" bestFit="1" customWidth="1"/>
    <col min="1092" max="1092" width="7.81640625" bestFit="1" customWidth="1"/>
    <col min="1093" max="1095" width="8.81640625" bestFit="1" customWidth="1"/>
    <col min="1096" max="1097" width="7.81640625" bestFit="1" customWidth="1"/>
    <col min="1098" max="1098" width="8.81640625" bestFit="1" customWidth="1"/>
    <col min="1099" max="1099" width="7.81640625" bestFit="1" customWidth="1"/>
    <col min="1100" max="1101" width="8.81640625" bestFit="1" customWidth="1"/>
    <col min="1102" max="1102" width="7.81640625" bestFit="1" customWidth="1"/>
    <col min="1103" max="1103" width="8.81640625" bestFit="1" customWidth="1"/>
    <col min="1104" max="1104" width="7.81640625" bestFit="1" customWidth="1"/>
    <col min="1105" max="1106" width="8.81640625" bestFit="1" customWidth="1"/>
    <col min="1107" max="1107" width="7.81640625" bestFit="1" customWidth="1"/>
    <col min="1108" max="1112" width="8.81640625" bestFit="1" customWidth="1"/>
    <col min="1113" max="1114" width="7.81640625" bestFit="1" customWidth="1"/>
    <col min="1115" max="1115" width="8.81640625" bestFit="1" customWidth="1"/>
    <col min="1116" max="1117" width="7.81640625" bestFit="1" customWidth="1"/>
    <col min="1118" max="1119" width="8.81640625" bestFit="1" customWidth="1"/>
    <col min="1120" max="1120" width="7.81640625" bestFit="1" customWidth="1"/>
    <col min="1121" max="1125" width="8.81640625" bestFit="1" customWidth="1"/>
    <col min="1126" max="1126" width="7.81640625" bestFit="1" customWidth="1"/>
    <col min="1127" max="1128" width="8.81640625" bestFit="1" customWidth="1"/>
    <col min="1129" max="1129" width="7.81640625" bestFit="1" customWidth="1"/>
    <col min="1130" max="1132" width="8.81640625" bestFit="1" customWidth="1"/>
    <col min="1133" max="1133" width="4.81640625" bestFit="1" customWidth="1"/>
    <col min="1134" max="1135" width="8.81640625" bestFit="1" customWidth="1"/>
    <col min="1136" max="1136" width="7.81640625" bestFit="1" customWidth="1"/>
    <col min="1137" max="1143" width="8.81640625" bestFit="1" customWidth="1"/>
    <col min="1144" max="1144" width="7.81640625" bestFit="1" customWidth="1"/>
    <col min="1145" max="1145" width="8.81640625" bestFit="1" customWidth="1"/>
    <col min="1146" max="1146" width="7.81640625" bestFit="1" customWidth="1"/>
    <col min="1147" max="1150" width="8.81640625" bestFit="1" customWidth="1"/>
    <col min="1151" max="1151" width="6.81640625" bestFit="1" customWidth="1"/>
    <col min="1152" max="1152" width="8.81640625" bestFit="1" customWidth="1"/>
    <col min="1153" max="1153" width="7.81640625" bestFit="1" customWidth="1"/>
    <col min="1154" max="1156" width="8.81640625" bestFit="1" customWidth="1"/>
    <col min="1157" max="1157" width="7.81640625" bestFit="1" customWidth="1"/>
    <col min="1158" max="1158" width="8.81640625" bestFit="1" customWidth="1"/>
    <col min="1159" max="1162" width="7.81640625" bestFit="1" customWidth="1"/>
    <col min="1163" max="1165" width="8.81640625" bestFit="1" customWidth="1"/>
    <col min="1166" max="1166" width="7.81640625" bestFit="1" customWidth="1"/>
    <col min="1167" max="1174" width="8.81640625" bestFit="1" customWidth="1"/>
    <col min="1175" max="1175" width="7.81640625" bestFit="1" customWidth="1"/>
    <col min="1176" max="1177" width="8.81640625" bestFit="1" customWidth="1"/>
    <col min="1178" max="1182" width="7.81640625" bestFit="1" customWidth="1"/>
    <col min="1183" max="1183" width="8.81640625" bestFit="1" customWidth="1"/>
    <col min="1184" max="1184" width="6.81640625" bestFit="1" customWidth="1"/>
    <col min="1185" max="1185" width="7.81640625" bestFit="1" customWidth="1"/>
    <col min="1186" max="1187" width="8.81640625" bestFit="1" customWidth="1"/>
    <col min="1188" max="1188" width="7.81640625" bestFit="1" customWidth="1"/>
    <col min="1189" max="1189" width="8.81640625" bestFit="1" customWidth="1"/>
    <col min="1190" max="1190" width="7.81640625" bestFit="1" customWidth="1"/>
    <col min="1191" max="1192" width="8.81640625" bestFit="1" customWidth="1"/>
    <col min="1193" max="1193" width="7.81640625" bestFit="1" customWidth="1"/>
    <col min="1194" max="1197" width="8.81640625" bestFit="1" customWidth="1"/>
    <col min="1198" max="1200" width="7.81640625" bestFit="1" customWidth="1"/>
    <col min="1201" max="1201" width="8.81640625" bestFit="1" customWidth="1"/>
    <col min="1202" max="1204" width="7.81640625" bestFit="1" customWidth="1"/>
    <col min="1205" max="1208" width="8.81640625" bestFit="1" customWidth="1"/>
    <col min="1209" max="1209" width="7.81640625" bestFit="1" customWidth="1"/>
    <col min="1210" max="1211" width="8.81640625" bestFit="1" customWidth="1"/>
    <col min="1212" max="1213" width="7.81640625" bestFit="1" customWidth="1"/>
    <col min="1214" max="1214" width="8.81640625" bestFit="1" customWidth="1"/>
    <col min="1215" max="1215" width="7.81640625" bestFit="1" customWidth="1"/>
    <col min="1216" max="1219" width="8.81640625" bestFit="1" customWidth="1"/>
    <col min="1220" max="1220" width="6.81640625" bestFit="1" customWidth="1"/>
    <col min="1221" max="1222" width="7.81640625" bestFit="1" customWidth="1"/>
    <col min="1223" max="1223" width="8.81640625" bestFit="1" customWidth="1"/>
    <col min="1224" max="1224" width="6.81640625" bestFit="1" customWidth="1"/>
    <col min="1225" max="1225" width="8.81640625" bestFit="1" customWidth="1"/>
    <col min="1226" max="1226" width="6.81640625" bestFit="1" customWidth="1"/>
    <col min="1227" max="1230" width="7.81640625" bestFit="1" customWidth="1"/>
    <col min="1231" max="1231" width="8.81640625" bestFit="1" customWidth="1"/>
    <col min="1232" max="1233" width="7.81640625" bestFit="1" customWidth="1"/>
    <col min="1234" max="1236" width="8.81640625" bestFit="1" customWidth="1"/>
    <col min="1237" max="1239" width="7.81640625" bestFit="1" customWidth="1"/>
    <col min="1240" max="1240" width="8.81640625" bestFit="1" customWidth="1"/>
    <col min="1241" max="1241" width="7.81640625" bestFit="1" customWidth="1"/>
    <col min="1242" max="1245" width="8.81640625" bestFit="1" customWidth="1"/>
    <col min="1246" max="1246" width="7.81640625" bestFit="1" customWidth="1"/>
    <col min="1247" max="1249" width="8.81640625" bestFit="1" customWidth="1"/>
    <col min="1250" max="1250" width="7.81640625" bestFit="1" customWidth="1"/>
    <col min="1251" max="1251" width="8.81640625" bestFit="1" customWidth="1"/>
    <col min="1252" max="1252" width="6.81640625" bestFit="1" customWidth="1"/>
    <col min="1253" max="1253" width="7.81640625" bestFit="1" customWidth="1"/>
    <col min="1254" max="1254" width="8.81640625" bestFit="1" customWidth="1"/>
    <col min="1255" max="1256" width="7.81640625" bestFit="1" customWidth="1"/>
    <col min="1257" max="1258" width="8.81640625" bestFit="1" customWidth="1"/>
    <col min="1259" max="1259" width="6.81640625" bestFit="1" customWidth="1"/>
    <col min="1260" max="1263" width="8.81640625" bestFit="1" customWidth="1"/>
    <col min="1264" max="1266" width="7.81640625" bestFit="1" customWidth="1"/>
    <col min="1267" max="1267" width="8.81640625" bestFit="1" customWidth="1"/>
    <col min="1268" max="1269" width="7.81640625" bestFit="1" customWidth="1"/>
    <col min="1270" max="1274" width="8.81640625" bestFit="1" customWidth="1"/>
    <col min="1275" max="1275" width="7.81640625" bestFit="1" customWidth="1"/>
    <col min="1276" max="1276" width="8.81640625" bestFit="1" customWidth="1"/>
    <col min="1277" max="1280" width="7.81640625" bestFit="1" customWidth="1"/>
    <col min="1281" max="1281" width="8.81640625" bestFit="1" customWidth="1"/>
    <col min="1282" max="1283" width="7.81640625" bestFit="1" customWidth="1"/>
    <col min="1284" max="1285" width="8.81640625" bestFit="1" customWidth="1"/>
    <col min="1286" max="1286" width="7.81640625" bestFit="1" customWidth="1"/>
    <col min="1287" max="1288" width="8.81640625" bestFit="1" customWidth="1"/>
    <col min="1289" max="1289" width="7.81640625" bestFit="1" customWidth="1"/>
    <col min="1290" max="1292" width="8.81640625" bestFit="1" customWidth="1"/>
    <col min="1293" max="1293" width="6.81640625" bestFit="1" customWidth="1"/>
    <col min="1294" max="1294" width="8.81640625" bestFit="1" customWidth="1"/>
    <col min="1295" max="1295" width="7.81640625" bestFit="1" customWidth="1"/>
    <col min="1296" max="1298" width="8.81640625" bestFit="1" customWidth="1"/>
    <col min="1299" max="1300" width="7.81640625" bestFit="1" customWidth="1"/>
    <col min="1301" max="1301" width="8.81640625" bestFit="1" customWidth="1"/>
    <col min="1302" max="1302" width="4.81640625" bestFit="1" customWidth="1"/>
    <col min="1303" max="1303" width="8.81640625" bestFit="1" customWidth="1"/>
    <col min="1304" max="1304" width="7.81640625" bestFit="1" customWidth="1"/>
    <col min="1305" max="1305" width="8.81640625" bestFit="1" customWidth="1"/>
    <col min="1306" max="1306" width="6.81640625" bestFit="1" customWidth="1"/>
    <col min="1307" max="1309" width="8.81640625" bestFit="1" customWidth="1"/>
    <col min="1310" max="1310" width="7.81640625" bestFit="1" customWidth="1"/>
    <col min="1311" max="1311" width="8.81640625" bestFit="1" customWidth="1"/>
    <col min="1312" max="1313" width="7.81640625" bestFit="1" customWidth="1"/>
    <col min="1314" max="1315" width="8.81640625" bestFit="1" customWidth="1"/>
    <col min="1316" max="1316" width="7.81640625" bestFit="1" customWidth="1"/>
    <col min="1317" max="1322" width="8.81640625" bestFit="1" customWidth="1"/>
    <col min="1323" max="1325" width="7.81640625" bestFit="1" customWidth="1"/>
    <col min="1326" max="1327" width="8.81640625" bestFit="1" customWidth="1"/>
    <col min="1328" max="1328" width="7.81640625" bestFit="1" customWidth="1"/>
    <col min="1329" max="1335" width="8.81640625" bestFit="1" customWidth="1"/>
    <col min="1336" max="1336" width="7.81640625" bestFit="1" customWidth="1"/>
    <col min="1337" max="1345" width="8.81640625" bestFit="1" customWidth="1"/>
    <col min="1346" max="1346" width="7.81640625" bestFit="1" customWidth="1"/>
    <col min="1347" max="1347" width="8.81640625" bestFit="1" customWidth="1"/>
    <col min="1348" max="1349" width="7.81640625" bestFit="1" customWidth="1"/>
    <col min="1350" max="1351" width="8.81640625" bestFit="1" customWidth="1"/>
    <col min="1352" max="1352" width="7.81640625" bestFit="1" customWidth="1"/>
    <col min="1353" max="1355" width="8.81640625" bestFit="1" customWidth="1"/>
    <col min="1356" max="1356" width="6.81640625" bestFit="1" customWidth="1"/>
    <col min="1357" max="1360" width="7.81640625" bestFit="1" customWidth="1"/>
    <col min="1361" max="1363" width="8.81640625" bestFit="1" customWidth="1"/>
    <col min="1364" max="1365" width="7.81640625" bestFit="1" customWidth="1"/>
    <col min="1366" max="1367" width="8.81640625" bestFit="1" customWidth="1"/>
    <col min="1368" max="1368" width="4.81640625" bestFit="1" customWidth="1"/>
    <col min="1369" max="1369" width="8.81640625" bestFit="1" customWidth="1"/>
    <col min="1370" max="1371" width="7.81640625" bestFit="1" customWidth="1"/>
    <col min="1372" max="1372" width="8.81640625" bestFit="1" customWidth="1"/>
    <col min="1373" max="1373" width="7.81640625" bestFit="1" customWidth="1"/>
    <col min="1374" max="1376" width="8.81640625" bestFit="1" customWidth="1"/>
    <col min="1377" max="1377" width="7.81640625" bestFit="1" customWidth="1"/>
    <col min="1378" max="1378" width="6.81640625" bestFit="1" customWidth="1"/>
    <col min="1379" max="1379" width="8.81640625" bestFit="1" customWidth="1"/>
    <col min="1380" max="1380" width="7.81640625" bestFit="1" customWidth="1"/>
    <col min="1381" max="1381" width="8.81640625" bestFit="1" customWidth="1"/>
    <col min="1382" max="1383" width="7.81640625" bestFit="1" customWidth="1"/>
    <col min="1384" max="1384" width="8.81640625" bestFit="1" customWidth="1"/>
    <col min="1385" max="1385" width="7.81640625" bestFit="1" customWidth="1"/>
    <col min="1386" max="1388" width="8.81640625" bestFit="1" customWidth="1"/>
    <col min="1389" max="1391" width="7.81640625" bestFit="1" customWidth="1"/>
    <col min="1392" max="1398" width="8.81640625" bestFit="1" customWidth="1"/>
    <col min="1399" max="1399" width="7.81640625" bestFit="1" customWidth="1"/>
    <col min="1400" max="1400" width="8.81640625" bestFit="1" customWidth="1"/>
    <col min="1401" max="1401" width="6.81640625" bestFit="1" customWidth="1"/>
    <col min="1402" max="1402" width="7.81640625" bestFit="1" customWidth="1"/>
    <col min="1403" max="1403" width="8.81640625" bestFit="1" customWidth="1"/>
    <col min="1404" max="1404" width="7.81640625" bestFit="1" customWidth="1"/>
    <col min="1405" max="1405" width="6.81640625" bestFit="1" customWidth="1"/>
    <col min="1406" max="1407" width="7.81640625" bestFit="1" customWidth="1"/>
    <col min="1408" max="1409" width="8.81640625" bestFit="1" customWidth="1"/>
    <col min="1410" max="1412" width="7.81640625" bestFit="1" customWidth="1"/>
    <col min="1413" max="1413" width="8.81640625" bestFit="1" customWidth="1"/>
    <col min="1414" max="1414" width="7.81640625" bestFit="1" customWidth="1"/>
    <col min="1415" max="1419" width="8.81640625" bestFit="1" customWidth="1"/>
    <col min="1420" max="1420" width="7.81640625" bestFit="1" customWidth="1"/>
    <col min="1421" max="1424" width="8.81640625" bestFit="1" customWidth="1"/>
    <col min="1425" max="1425" width="7.81640625" bestFit="1" customWidth="1"/>
    <col min="1426" max="1429" width="8.81640625" bestFit="1" customWidth="1"/>
    <col min="1430" max="1430" width="7.81640625" bestFit="1" customWidth="1"/>
    <col min="1431" max="1434" width="8.81640625" bestFit="1" customWidth="1"/>
    <col min="1435" max="1435" width="7.81640625" bestFit="1" customWidth="1"/>
    <col min="1436" max="1437" width="6.81640625" bestFit="1" customWidth="1"/>
    <col min="1438" max="1438" width="8.81640625" bestFit="1" customWidth="1"/>
    <col min="1439" max="1439" width="7.81640625" bestFit="1" customWidth="1"/>
    <col min="1440" max="1443" width="8.81640625" bestFit="1" customWidth="1"/>
    <col min="1444" max="1444" width="7.81640625" bestFit="1" customWidth="1"/>
    <col min="1445" max="1446" width="8.81640625" bestFit="1" customWidth="1"/>
    <col min="1447" max="1447" width="6.81640625" bestFit="1" customWidth="1"/>
    <col min="1448" max="1448" width="7.81640625" bestFit="1" customWidth="1"/>
    <col min="1449" max="1449" width="8.81640625" bestFit="1" customWidth="1"/>
    <col min="1450" max="1452" width="7.81640625" bestFit="1" customWidth="1"/>
    <col min="1453" max="1454" width="8.81640625" bestFit="1" customWidth="1"/>
    <col min="1455" max="1455" width="7.81640625" bestFit="1" customWidth="1"/>
    <col min="1456" max="1456" width="8.81640625" bestFit="1" customWidth="1"/>
    <col min="1457" max="1458" width="7.81640625" bestFit="1" customWidth="1"/>
    <col min="1459" max="1460" width="8.81640625" bestFit="1" customWidth="1"/>
    <col min="1461" max="1461" width="4.81640625" bestFit="1" customWidth="1"/>
    <col min="1462" max="1462" width="8.81640625" bestFit="1" customWidth="1"/>
    <col min="1463" max="1463" width="7.81640625" bestFit="1" customWidth="1"/>
    <col min="1464" max="1464" width="8.81640625" bestFit="1" customWidth="1"/>
    <col min="1465" max="1465" width="6.81640625" bestFit="1" customWidth="1"/>
    <col min="1466" max="1470" width="7.81640625" bestFit="1" customWidth="1"/>
    <col min="1471" max="1471" width="8.81640625" bestFit="1" customWidth="1"/>
    <col min="1472" max="1473" width="7.81640625" bestFit="1" customWidth="1"/>
    <col min="1474" max="1475" width="8.81640625" bestFit="1" customWidth="1"/>
    <col min="1476" max="1476" width="7.81640625" bestFit="1" customWidth="1"/>
    <col min="1477" max="1477" width="8.81640625" bestFit="1" customWidth="1"/>
    <col min="1478" max="1479" width="7.81640625" bestFit="1" customWidth="1"/>
    <col min="1480" max="1480" width="6.81640625" bestFit="1" customWidth="1"/>
    <col min="1481" max="1483" width="8.81640625" bestFit="1" customWidth="1"/>
    <col min="1484" max="1487" width="7.81640625" bestFit="1" customWidth="1"/>
    <col min="1488" max="1491" width="8.81640625" bestFit="1" customWidth="1"/>
    <col min="1492" max="1492" width="6.81640625" bestFit="1" customWidth="1"/>
    <col min="1493" max="1494" width="7.81640625" bestFit="1" customWidth="1"/>
    <col min="1495" max="1496" width="8.81640625" bestFit="1" customWidth="1"/>
    <col min="1497" max="1497" width="7.81640625" bestFit="1" customWidth="1"/>
    <col min="1498" max="1498" width="8.81640625" bestFit="1" customWidth="1"/>
    <col min="1499" max="1499" width="7.81640625" bestFit="1" customWidth="1"/>
    <col min="1500" max="1500" width="6.81640625" bestFit="1" customWidth="1"/>
    <col min="1501" max="1502" width="8.81640625" bestFit="1" customWidth="1"/>
    <col min="1503" max="1503" width="7.81640625" bestFit="1" customWidth="1"/>
    <col min="1504" max="1508" width="8.81640625" bestFit="1" customWidth="1"/>
    <col min="1509" max="1509" width="7.81640625" bestFit="1" customWidth="1"/>
    <col min="1510" max="1510" width="8.81640625" bestFit="1" customWidth="1"/>
    <col min="1511" max="1511" width="6.81640625" bestFit="1" customWidth="1"/>
    <col min="1512" max="1513" width="8.81640625" bestFit="1" customWidth="1"/>
    <col min="1514" max="1516" width="7.81640625" bestFit="1" customWidth="1"/>
    <col min="1517" max="1518" width="8.81640625" bestFit="1" customWidth="1"/>
    <col min="1519" max="1519" width="6.81640625" bestFit="1" customWidth="1"/>
    <col min="1520" max="1520" width="7.81640625" bestFit="1" customWidth="1"/>
    <col min="1521" max="1524" width="8.81640625" bestFit="1" customWidth="1"/>
    <col min="1525" max="1526" width="7.81640625" bestFit="1" customWidth="1"/>
    <col min="1527" max="1527" width="8.81640625" bestFit="1" customWidth="1"/>
    <col min="1528" max="1528" width="7.81640625" bestFit="1" customWidth="1"/>
    <col min="1529" max="1529" width="8.81640625" bestFit="1" customWidth="1"/>
    <col min="1530" max="1532" width="7.81640625" bestFit="1" customWidth="1"/>
    <col min="1533" max="1535" width="8.81640625" bestFit="1" customWidth="1"/>
    <col min="1536" max="1536" width="7.81640625" bestFit="1" customWidth="1"/>
    <col min="1537" max="1538" width="8.81640625" bestFit="1" customWidth="1"/>
    <col min="1539" max="1539" width="6.81640625" bestFit="1" customWidth="1"/>
    <col min="1540" max="1542" width="8.81640625" bestFit="1" customWidth="1"/>
    <col min="1543" max="1543" width="7.81640625" bestFit="1" customWidth="1"/>
    <col min="1544" max="1547" width="8.81640625" bestFit="1" customWidth="1"/>
    <col min="1548" max="1548" width="6.81640625" bestFit="1" customWidth="1"/>
    <col min="1549" max="1549" width="7.81640625" bestFit="1" customWidth="1"/>
    <col min="1550" max="1554" width="8.81640625" bestFit="1" customWidth="1"/>
    <col min="1555" max="1555" width="7.81640625" bestFit="1" customWidth="1"/>
    <col min="1556" max="1558" width="8.81640625" bestFit="1" customWidth="1"/>
    <col min="1559" max="1560" width="7.81640625" bestFit="1" customWidth="1"/>
    <col min="1561" max="1562" width="8.81640625" bestFit="1" customWidth="1"/>
    <col min="1563" max="1564" width="7.81640625" bestFit="1" customWidth="1"/>
    <col min="1565" max="1567" width="8.81640625" bestFit="1" customWidth="1"/>
    <col min="1568" max="1568" width="6.81640625" bestFit="1" customWidth="1"/>
    <col min="1569" max="1569" width="7.81640625" bestFit="1" customWidth="1"/>
    <col min="1570" max="1570" width="8.81640625" bestFit="1" customWidth="1"/>
    <col min="1571" max="1575" width="7.81640625" bestFit="1" customWidth="1"/>
    <col min="1576" max="1576" width="8.81640625" bestFit="1" customWidth="1"/>
    <col min="1577" max="1577" width="6.81640625" bestFit="1" customWidth="1"/>
    <col min="1578" max="1578" width="8.81640625" bestFit="1" customWidth="1"/>
    <col min="1579" max="1579" width="7.81640625" bestFit="1" customWidth="1"/>
    <col min="1580" max="1580" width="8.81640625" bestFit="1" customWidth="1"/>
    <col min="1581" max="1581" width="7.81640625" bestFit="1" customWidth="1"/>
    <col min="1582" max="1583" width="8.81640625" bestFit="1" customWidth="1"/>
    <col min="1584" max="1587" width="7.81640625" bestFit="1" customWidth="1"/>
    <col min="1588" max="1590" width="8.81640625" bestFit="1" customWidth="1"/>
    <col min="1591" max="1596" width="7.81640625" bestFit="1" customWidth="1"/>
    <col min="1597" max="1597" width="4.81640625" bestFit="1" customWidth="1"/>
    <col min="1598" max="1600" width="7.81640625" bestFit="1" customWidth="1"/>
    <col min="1601" max="1602" width="8.81640625" bestFit="1" customWidth="1"/>
    <col min="1603" max="1603" width="7.81640625" bestFit="1" customWidth="1"/>
    <col min="1604" max="1606" width="8.81640625" bestFit="1" customWidth="1"/>
    <col min="1607" max="1607" width="7.81640625" bestFit="1" customWidth="1"/>
    <col min="1608" max="1608" width="6.81640625" bestFit="1" customWidth="1"/>
    <col min="1609" max="1612" width="8.81640625" bestFit="1" customWidth="1"/>
    <col min="1613" max="1613" width="6.81640625" bestFit="1" customWidth="1"/>
    <col min="1614" max="1617" width="8.81640625" bestFit="1" customWidth="1"/>
    <col min="1618" max="1618" width="7.81640625" bestFit="1" customWidth="1"/>
    <col min="1619" max="1619" width="8.81640625" bestFit="1" customWidth="1"/>
    <col min="1620" max="1622" width="7.81640625" bestFit="1" customWidth="1"/>
    <col min="1623" max="1624" width="8.81640625" bestFit="1" customWidth="1"/>
    <col min="1625" max="1625" width="7.81640625" bestFit="1" customWidth="1"/>
    <col min="1626" max="1626" width="8.81640625" bestFit="1" customWidth="1"/>
    <col min="1627" max="1627" width="7.81640625" bestFit="1" customWidth="1"/>
    <col min="1628" max="1628" width="6.81640625" bestFit="1" customWidth="1"/>
    <col min="1629" max="1629" width="7.81640625" bestFit="1" customWidth="1"/>
    <col min="1630" max="1632" width="8.81640625" bestFit="1" customWidth="1"/>
    <col min="1633" max="1633" width="6.81640625" bestFit="1" customWidth="1"/>
    <col min="1634" max="1634" width="8.81640625" bestFit="1" customWidth="1"/>
    <col min="1635" max="1635" width="4.81640625" bestFit="1" customWidth="1"/>
    <col min="1636" max="1641" width="8.81640625" bestFit="1" customWidth="1"/>
    <col min="1642" max="1642" width="7.81640625" bestFit="1" customWidth="1"/>
    <col min="1643" max="1645" width="8.81640625" bestFit="1" customWidth="1"/>
    <col min="1646" max="1646" width="6.81640625" bestFit="1" customWidth="1"/>
    <col min="1647" max="1647" width="7.81640625" bestFit="1" customWidth="1"/>
    <col min="1648" max="1648" width="8.81640625" bestFit="1" customWidth="1"/>
    <col min="1649" max="1649" width="7.81640625" bestFit="1" customWidth="1"/>
    <col min="1650" max="1650" width="6.81640625" bestFit="1" customWidth="1"/>
    <col min="1651" max="1651" width="8.81640625" bestFit="1" customWidth="1"/>
    <col min="1652" max="1653" width="7.81640625" bestFit="1" customWidth="1"/>
    <col min="1654" max="1654" width="8.81640625" bestFit="1" customWidth="1"/>
    <col min="1655" max="1655" width="7.81640625" bestFit="1" customWidth="1"/>
    <col min="1656" max="1658" width="8.81640625" bestFit="1" customWidth="1"/>
    <col min="1659" max="1659" width="7.81640625" bestFit="1" customWidth="1"/>
    <col min="1660" max="1660" width="8.81640625" bestFit="1" customWidth="1"/>
    <col min="1661" max="1661" width="7.81640625" bestFit="1" customWidth="1"/>
    <col min="1662" max="1663" width="8.81640625" bestFit="1" customWidth="1"/>
    <col min="1664" max="1664" width="7.81640625" bestFit="1" customWidth="1"/>
    <col min="1665" max="1667" width="8.81640625" bestFit="1" customWidth="1"/>
    <col min="1668" max="1668" width="7.81640625" bestFit="1" customWidth="1"/>
    <col min="1669" max="1670" width="8.81640625" bestFit="1" customWidth="1"/>
    <col min="1671" max="1671" width="7.81640625" bestFit="1" customWidth="1"/>
    <col min="1672" max="1674" width="8.81640625" bestFit="1" customWidth="1"/>
    <col min="1675" max="1675" width="7.81640625" bestFit="1" customWidth="1"/>
    <col min="1676" max="1678" width="8.81640625" bestFit="1" customWidth="1"/>
    <col min="1679" max="1679" width="7.81640625" bestFit="1" customWidth="1"/>
    <col min="1680" max="1680" width="8.81640625" bestFit="1" customWidth="1"/>
    <col min="1681" max="1681" width="6.81640625" bestFit="1" customWidth="1"/>
    <col min="1682" max="1686" width="8.81640625" bestFit="1" customWidth="1"/>
    <col min="1687" max="1687" width="7.81640625" bestFit="1" customWidth="1"/>
    <col min="1688" max="1689" width="8.81640625" bestFit="1" customWidth="1"/>
    <col min="1690" max="1690" width="4.81640625" bestFit="1" customWidth="1"/>
    <col min="1691" max="1693" width="8.81640625" bestFit="1" customWidth="1"/>
    <col min="1694" max="1694" width="7.81640625" bestFit="1" customWidth="1"/>
    <col min="1695" max="1697" width="8.81640625" bestFit="1" customWidth="1"/>
    <col min="1698" max="1698" width="7.81640625" bestFit="1" customWidth="1"/>
    <col min="1699" max="1700" width="8.81640625" bestFit="1" customWidth="1"/>
    <col min="1701" max="1701" width="7.81640625" bestFit="1" customWidth="1"/>
    <col min="1702" max="1702" width="6.81640625" bestFit="1" customWidth="1"/>
    <col min="1703" max="1704" width="7.81640625" bestFit="1" customWidth="1"/>
    <col min="1705" max="1705" width="6.81640625" bestFit="1" customWidth="1"/>
    <col min="1706" max="1706" width="8.81640625" bestFit="1" customWidth="1"/>
    <col min="1707" max="1707" width="7.81640625" bestFit="1" customWidth="1"/>
    <col min="1708" max="1709" width="8.81640625" bestFit="1" customWidth="1"/>
    <col min="1710" max="1711" width="7.81640625" bestFit="1" customWidth="1"/>
    <col min="1712" max="1712" width="8.81640625" bestFit="1" customWidth="1"/>
    <col min="1713" max="1713" width="6.81640625" bestFit="1" customWidth="1"/>
    <col min="1714" max="1716" width="8.81640625" bestFit="1" customWidth="1"/>
    <col min="1717" max="1717" width="7.81640625" bestFit="1" customWidth="1"/>
    <col min="1718" max="1722" width="8.81640625" bestFit="1" customWidth="1"/>
    <col min="1723" max="1723" width="7.81640625" bestFit="1" customWidth="1"/>
    <col min="1724" max="1724" width="8.81640625" bestFit="1" customWidth="1"/>
    <col min="1725" max="1726" width="7.81640625" bestFit="1" customWidth="1"/>
    <col min="1727" max="1728" width="8.81640625" bestFit="1" customWidth="1"/>
    <col min="1729" max="1729" width="7.81640625" bestFit="1" customWidth="1"/>
    <col min="1730" max="1732" width="8.81640625" bestFit="1" customWidth="1"/>
    <col min="1733" max="1733" width="6.81640625" bestFit="1" customWidth="1"/>
    <col min="1734" max="1734" width="8.81640625" bestFit="1" customWidth="1"/>
    <col min="1735" max="1736" width="7.81640625" bestFit="1" customWidth="1"/>
    <col min="1737" max="1738" width="8.81640625" bestFit="1" customWidth="1"/>
    <col min="1739" max="1739" width="7.81640625" bestFit="1" customWidth="1"/>
    <col min="1740" max="1740" width="6.81640625" bestFit="1" customWidth="1"/>
    <col min="1741" max="1742" width="7.81640625" bestFit="1" customWidth="1"/>
    <col min="1743" max="1743" width="8.81640625" bestFit="1" customWidth="1"/>
    <col min="1744" max="1744" width="7.81640625" bestFit="1" customWidth="1"/>
    <col min="1745" max="1745" width="8.81640625" bestFit="1" customWidth="1"/>
    <col min="1746" max="1749" width="7.81640625" bestFit="1" customWidth="1"/>
    <col min="1750" max="1750" width="8.81640625" bestFit="1" customWidth="1"/>
    <col min="1751" max="1751" width="7.81640625" bestFit="1" customWidth="1"/>
    <col min="1752" max="1753" width="8.81640625" bestFit="1" customWidth="1"/>
    <col min="1754" max="1754" width="7.81640625" bestFit="1" customWidth="1"/>
    <col min="1755" max="1755" width="8.81640625" bestFit="1" customWidth="1"/>
    <col min="1756" max="1756" width="7.81640625" bestFit="1" customWidth="1"/>
    <col min="1757" max="1759" width="8.81640625" bestFit="1" customWidth="1"/>
    <col min="1760" max="1761" width="7.81640625" bestFit="1" customWidth="1"/>
    <col min="1762" max="1762" width="8.81640625" bestFit="1" customWidth="1"/>
    <col min="1763" max="1763" width="7.81640625" bestFit="1" customWidth="1"/>
    <col min="1764" max="1767" width="8.81640625" bestFit="1" customWidth="1"/>
    <col min="1768" max="1768" width="7.81640625" bestFit="1" customWidth="1"/>
    <col min="1769" max="1770" width="8.81640625" bestFit="1" customWidth="1"/>
    <col min="1771" max="1771" width="7.81640625" bestFit="1" customWidth="1"/>
    <col min="1772" max="1773" width="8.81640625" bestFit="1" customWidth="1"/>
    <col min="1774" max="1774" width="6.81640625" bestFit="1" customWidth="1"/>
    <col min="1775" max="1775" width="7.81640625" bestFit="1" customWidth="1"/>
    <col min="1776" max="1776" width="8.81640625" bestFit="1" customWidth="1"/>
    <col min="1777" max="1777" width="7.81640625" bestFit="1" customWidth="1"/>
    <col min="1778" max="1779" width="8.81640625" bestFit="1" customWidth="1"/>
    <col min="1780" max="1780" width="6.81640625" bestFit="1" customWidth="1"/>
    <col min="1781" max="1781" width="7.81640625" bestFit="1" customWidth="1"/>
    <col min="1782" max="1783" width="8.81640625" bestFit="1" customWidth="1"/>
    <col min="1784" max="1784" width="7.81640625" bestFit="1" customWidth="1"/>
    <col min="1785" max="1785" width="8.81640625" bestFit="1" customWidth="1"/>
    <col min="1786" max="1786" width="7.81640625" bestFit="1" customWidth="1"/>
    <col min="1787" max="1787" width="4.81640625" bestFit="1" customWidth="1"/>
    <col min="1788" max="1788" width="6.81640625" bestFit="1" customWidth="1"/>
    <col min="1789" max="1791" width="8.81640625" bestFit="1" customWidth="1"/>
    <col min="1792" max="1793" width="7.81640625" bestFit="1" customWidth="1"/>
    <col min="1794" max="1795" width="8.81640625" bestFit="1" customWidth="1"/>
    <col min="1796" max="1796" width="7.81640625" bestFit="1" customWidth="1"/>
    <col min="1797" max="1797" width="8.81640625" bestFit="1" customWidth="1"/>
    <col min="1798" max="1800" width="7.81640625" bestFit="1" customWidth="1"/>
    <col min="1801" max="1801" width="8.81640625" bestFit="1" customWidth="1"/>
    <col min="1802" max="1802" width="7.81640625" bestFit="1" customWidth="1"/>
    <col min="1803" max="1803" width="8.81640625" bestFit="1" customWidth="1"/>
    <col min="1804" max="1805" width="7.81640625" bestFit="1" customWidth="1"/>
    <col min="1806" max="1806" width="8.81640625" bestFit="1" customWidth="1"/>
    <col min="1807" max="1807" width="7.81640625" bestFit="1" customWidth="1"/>
    <col min="1808" max="1809" width="8.81640625" bestFit="1" customWidth="1"/>
    <col min="1810" max="1810" width="7.81640625" bestFit="1" customWidth="1"/>
    <col min="1811" max="1813" width="8.81640625" bestFit="1" customWidth="1"/>
    <col min="1814" max="1816" width="7.81640625" bestFit="1" customWidth="1"/>
    <col min="1817" max="1817" width="8.81640625" bestFit="1" customWidth="1"/>
    <col min="1818" max="1818" width="7.81640625" bestFit="1" customWidth="1"/>
    <col min="1819" max="1820" width="8.81640625" bestFit="1" customWidth="1"/>
    <col min="1821" max="1821" width="7.81640625" bestFit="1" customWidth="1"/>
    <col min="1822" max="1822" width="8.81640625" bestFit="1" customWidth="1"/>
    <col min="1823" max="1823" width="6.81640625" bestFit="1" customWidth="1"/>
    <col min="1824" max="1825" width="8.81640625" bestFit="1" customWidth="1"/>
    <col min="1826" max="1826" width="6.81640625" bestFit="1" customWidth="1"/>
    <col min="1827" max="1828" width="8.81640625" bestFit="1" customWidth="1"/>
    <col min="1829" max="1829" width="7.81640625" bestFit="1" customWidth="1"/>
    <col min="1830" max="1831" width="8.81640625" bestFit="1" customWidth="1"/>
    <col min="1832" max="1832" width="6.81640625" bestFit="1" customWidth="1"/>
    <col min="1833" max="1834" width="8.81640625" bestFit="1" customWidth="1"/>
    <col min="1835" max="1835" width="7.81640625" bestFit="1" customWidth="1"/>
    <col min="1836" max="1836" width="8.81640625" bestFit="1" customWidth="1"/>
    <col min="1837" max="1837" width="6.81640625" bestFit="1" customWidth="1"/>
    <col min="1838" max="1840" width="8.81640625" bestFit="1" customWidth="1"/>
    <col min="1841" max="1843" width="7.81640625" bestFit="1" customWidth="1"/>
    <col min="1844" max="1844" width="8.81640625" bestFit="1" customWidth="1"/>
    <col min="1845" max="1845" width="7.81640625" bestFit="1" customWidth="1"/>
    <col min="1846" max="1847" width="8.81640625" bestFit="1" customWidth="1"/>
    <col min="1848" max="1848" width="7.81640625" bestFit="1" customWidth="1"/>
    <col min="1849" max="1856" width="8.81640625" bestFit="1" customWidth="1"/>
    <col min="1857" max="1857" width="7.81640625" bestFit="1" customWidth="1"/>
    <col min="1858" max="1859" width="8.81640625" bestFit="1" customWidth="1"/>
    <col min="1860" max="1860" width="7.81640625" bestFit="1" customWidth="1"/>
    <col min="1861" max="1862" width="8.81640625" bestFit="1" customWidth="1"/>
    <col min="1863" max="1863" width="6.81640625" bestFit="1" customWidth="1"/>
    <col min="1864" max="1864" width="8.81640625" bestFit="1" customWidth="1"/>
    <col min="1865" max="1866" width="7.81640625" bestFit="1" customWidth="1"/>
    <col min="1867" max="1869" width="8.81640625" bestFit="1" customWidth="1"/>
    <col min="1870" max="1870" width="6.81640625" bestFit="1" customWidth="1"/>
    <col min="1871" max="1871" width="7.81640625" bestFit="1" customWidth="1"/>
    <col min="1872" max="1873" width="8.81640625" bestFit="1" customWidth="1"/>
    <col min="1874" max="1875" width="6.81640625" bestFit="1" customWidth="1"/>
    <col min="1876" max="1877" width="8.81640625" bestFit="1" customWidth="1"/>
    <col min="1878" max="1878" width="7.81640625" bestFit="1" customWidth="1"/>
    <col min="1879" max="1879" width="8.81640625" bestFit="1" customWidth="1"/>
    <col min="1880" max="1881" width="7.81640625" bestFit="1" customWidth="1"/>
    <col min="1882" max="1883" width="8.81640625" bestFit="1" customWidth="1"/>
    <col min="1884" max="1884" width="7.81640625" bestFit="1" customWidth="1"/>
    <col min="1885" max="1885" width="8.81640625" bestFit="1" customWidth="1"/>
    <col min="1886" max="1892" width="7.81640625" bestFit="1" customWidth="1"/>
    <col min="1893" max="1895" width="8.81640625" bestFit="1" customWidth="1"/>
    <col min="1896" max="1898" width="7.81640625" bestFit="1" customWidth="1"/>
    <col min="1899" max="1902" width="8.81640625" bestFit="1" customWidth="1"/>
    <col min="1903" max="1903" width="7.81640625" bestFit="1" customWidth="1"/>
    <col min="1904" max="1904" width="8.81640625" bestFit="1" customWidth="1"/>
    <col min="1905" max="1905" width="7.81640625" bestFit="1" customWidth="1"/>
    <col min="1906" max="1908" width="8.81640625" bestFit="1" customWidth="1"/>
    <col min="1909" max="1909" width="7.81640625" bestFit="1" customWidth="1"/>
    <col min="1910" max="1913" width="8.81640625" bestFit="1" customWidth="1"/>
    <col min="1914" max="1914" width="7.81640625" bestFit="1" customWidth="1"/>
    <col min="1915" max="1917" width="8.81640625" bestFit="1" customWidth="1"/>
    <col min="1918" max="1918" width="6.81640625" bestFit="1" customWidth="1"/>
    <col min="1919" max="1919" width="8.81640625" bestFit="1" customWidth="1"/>
    <col min="1920" max="1921" width="7.81640625" bestFit="1" customWidth="1"/>
    <col min="1922" max="1923" width="8.81640625" bestFit="1" customWidth="1"/>
    <col min="1924" max="1924" width="7.81640625" bestFit="1" customWidth="1"/>
    <col min="1925" max="1925" width="8.81640625" bestFit="1" customWidth="1"/>
    <col min="1926" max="1926" width="7.81640625" bestFit="1" customWidth="1"/>
    <col min="1927" max="1927" width="6.81640625" bestFit="1" customWidth="1"/>
    <col min="1928" max="1929" width="8.81640625" bestFit="1" customWidth="1"/>
    <col min="1930" max="1933" width="7.81640625" bestFit="1" customWidth="1"/>
    <col min="1934" max="1934" width="8.81640625" bestFit="1" customWidth="1"/>
    <col min="1935" max="1935" width="7.81640625" bestFit="1" customWidth="1"/>
    <col min="1936" max="1937" width="8.81640625" bestFit="1" customWidth="1"/>
    <col min="1938" max="1938" width="6.81640625" bestFit="1" customWidth="1"/>
    <col min="1939" max="1939" width="8.81640625" bestFit="1" customWidth="1"/>
    <col min="1940" max="1942" width="7.81640625" bestFit="1" customWidth="1"/>
    <col min="1943" max="1944" width="8.81640625" bestFit="1" customWidth="1"/>
    <col min="1945" max="1945" width="7.81640625" bestFit="1" customWidth="1"/>
    <col min="1946" max="1947" width="8.81640625" bestFit="1" customWidth="1"/>
    <col min="1948" max="1948" width="7.81640625" bestFit="1" customWidth="1"/>
    <col min="1949" max="1950" width="8.81640625" bestFit="1" customWidth="1"/>
    <col min="1951" max="1951" width="6.81640625" bestFit="1" customWidth="1"/>
    <col min="1952" max="1952" width="7.81640625" bestFit="1" customWidth="1"/>
    <col min="1953" max="1953" width="8.81640625" bestFit="1" customWidth="1"/>
    <col min="1954" max="1955" width="7.81640625" bestFit="1" customWidth="1"/>
    <col min="1956" max="1958" width="8.81640625" bestFit="1" customWidth="1"/>
    <col min="1959" max="1961" width="7.81640625" bestFit="1" customWidth="1"/>
    <col min="1962" max="1963" width="8.81640625" bestFit="1" customWidth="1"/>
    <col min="1964" max="1964" width="6.81640625" bestFit="1" customWidth="1"/>
    <col min="1965" max="1965" width="8.81640625" bestFit="1" customWidth="1"/>
    <col min="1966" max="1969" width="7.81640625" bestFit="1" customWidth="1"/>
    <col min="1970" max="1970" width="6.81640625" bestFit="1" customWidth="1"/>
    <col min="1971" max="1974" width="7.81640625" bestFit="1" customWidth="1"/>
    <col min="1975" max="1975" width="6.81640625" bestFit="1" customWidth="1"/>
    <col min="1976" max="1976" width="7.81640625" bestFit="1" customWidth="1"/>
    <col min="1977" max="1978" width="6.81640625" bestFit="1" customWidth="1"/>
    <col min="1979" max="1986" width="7.81640625" bestFit="1" customWidth="1"/>
    <col min="1987" max="1987" width="10.7265625" bestFit="1" customWidth="1"/>
  </cols>
  <sheetData>
    <row r="2" spans="2:11" x14ac:dyDescent="0.35">
      <c r="B2" s="41" t="s">
        <v>1187</v>
      </c>
      <c r="C2" s="42"/>
      <c r="I2" s="44" t="s">
        <v>1195</v>
      </c>
      <c r="J2" s="44"/>
      <c r="K2" s="44"/>
    </row>
    <row r="3" spans="2:11" x14ac:dyDescent="0.35">
      <c r="B3" s="17" t="s">
        <v>1180</v>
      </c>
      <c r="C3" s="18" t="s">
        <v>1186</v>
      </c>
      <c r="E3" s="18" t="s">
        <v>1188</v>
      </c>
      <c r="G3" s="22" t="s">
        <v>1189</v>
      </c>
      <c r="I3" s="17" t="s">
        <v>1180</v>
      </c>
      <c r="J3" s="20" t="s">
        <v>1194</v>
      </c>
      <c r="K3" s="30" t="s">
        <v>1193</v>
      </c>
    </row>
    <row r="4" spans="2:11" x14ac:dyDescent="0.35">
      <c r="B4" s="19" t="s">
        <v>1183</v>
      </c>
      <c r="C4" s="20">
        <v>1904998.7000000025</v>
      </c>
      <c r="E4" s="21">
        <v>351.63135261504317</v>
      </c>
      <c r="G4" s="21">
        <v>808671.09268000047</v>
      </c>
      <c r="I4" s="19">
        <v>2022</v>
      </c>
      <c r="J4" s="20"/>
      <c r="K4" s="18"/>
    </row>
    <row r="5" spans="2:11" x14ac:dyDescent="0.35">
      <c r="B5" s="19" t="s">
        <v>1181</v>
      </c>
      <c r="C5" s="20">
        <v>972845.93999999936</v>
      </c>
      <c r="I5" s="29">
        <v>10</v>
      </c>
      <c r="J5" s="20">
        <v>3931</v>
      </c>
      <c r="K5" s="18">
        <v>0</v>
      </c>
    </row>
    <row r="6" spans="2:11" x14ac:dyDescent="0.35">
      <c r="B6" s="19" t="s">
        <v>1184</v>
      </c>
      <c r="C6" s="20">
        <v>485935.71400000044</v>
      </c>
      <c r="I6" s="29">
        <v>11</v>
      </c>
      <c r="J6" s="20">
        <v>25141</v>
      </c>
      <c r="K6" s="24">
        <f>(GETPIVOTDATA("[Measures].[Sum of Sales_Rep_ID]",$I$3,"[order].[Month]","[order].[Month].&amp;[11]","[order].[Year]","[order].[Year].&amp;[2022]")-GETPIVOTDATA("[Measures].[Sum of Sales_Rep_ID]",$I$3,"[order].[Month]","[order].[Month].&amp;[10]","[order].[Year]","[order].[Year].&amp;[2022]"))/GETPIVOTDATA("[Measures].[Sum of Sales_Rep_ID]",$I$3,"[order].[Month]","[order].[Month].&amp;[10]","[order].[Year]","[order].[Year].&amp;[2022]")</f>
        <v>5.3955736453828544</v>
      </c>
    </row>
    <row r="7" spans="2:11" x14ac:dyDescent="0.35">
      <c r="B7" s="19" t="s">
        <v>1182</v>
      </c>
      <c r="C7" s="20">
        <v>441574.14400000015</v>
      </c>
      <c r="I7" s="29">
        <v>12</v>
      </c>
      <c r="J7" s="20">
        <v>33017</v>
      </c>
      <c r="K7" s="24">
        <f>(GETPIVOTDATA("[Measures].[Sum of Sales_Rep_ID]",$I$3,"[order].[Month]","[order].[Month].&amp;[12]","[order].[Year]","[order].[Year].&amp;[2022]")-GETPIVOTDATA("[Measures].[Sum of Sales_Rep_ID]",$I$3,"[order].[Month]","[order].[Month].&amp;[11]","[order].[Year]","[order].[Year].&amp;[2022]"))/GETPIVOTDATA("[Measures].[Sum of Sales_Rep_ID]",$I$3,"[order].[Month]","[order].[Month].&amp;[11]","[order].[Year]","[order].[Year].&amp;[2022]")</f>
        <v>0.31327313949325802</v>
      </c>
    </row>
    <row r="8" spans="2:11" x14ac:dyDescent="0.35">
      <c r="E8" s="43" t="s">
        <v>1192</v>
      </c>
      <c r="F8" s="43"/>
      <c r="G8" s="43"/>
      <c r="I8" s="19">
        <v>2023</v>
      </c>
      <c r="J8" s="20"/>
      <c r="K8" s="18"/>
    </row>
    <row r="9" spans="2:11" x14ac:dyDescent="0.35">
      <c r="E9" s="30" t="s">
        <v>11</v>
      </c>
      <c r="F9" s="30" t="s">
        <v>1191</v>
      </c>
      <c r="G9" s="30" t="s">
        <v>1190</v>
      </c>
      <c r="I9" s="29">
        <v>1</v>
      </c>
      <c r="J9" s="20">
        <v>26678</v>
      </c>
      <c r="K9" s="24">
        <f>(GETPIVOTDATA("[Measures].[Sum of Sales_Rep_ID]",$I$3,"[order].[Month]","[order].[Month].&amp;[1]","[order].[Year]","[order].[Year].&amp;[2023]")-GETPIVOTDATA("[Measures].[Sum of Sales_Rep_ID]",$I$3,"[order].[Month]","[order].[Month].&amp;[12]","[order].[Year]","[order].[Year].&amp;[2022]"))/GETPIVOTDATA("[Measures].[Sum of Sales_Rep_ID]",$I$3,"[order].[Month]","[order].[Month].&amp;[12]","[order].[Year]","[order].[Year].&amp;[2022]")</f>
        <v>-0.19199200411909018</v>
      </c>
    </row>
    <row r="10" spans="2:11" x14ac:dyDescent="0.35">
      <c r="B10" s="23"/>
      <c r="C10" t="s">
        <v>1200</v>
      </c>
      <c r="E10" s="18">
        <v>2022</v>
      </c>
      <c r="F10" s="28">
        <v>391708.41600000008</v>
      </c>
      <c r="G10" s="25">
        <v>0</v>
      </c>
      <c r="I10" s="29">
        <v>2</v>
      </c>
      <c r="J10" s="20">
        <v>23321</v>
      </c>
      <c r="K10" s="24">
        <f>(GETPIVOTDATA("[Measures].[Sum of Sales_Rep_ID]",$I$3,"[order].[Month]","[order].[Month].&amp;[2]","[order].[Year]","[order].[Year].&amp;[2023]")-GETPIVOTDATA("[Measures].[Sum of Sales_Rep_ID]",$I$3,"[order].[Month]","[order].[Month].&amp;[1]","[order].[Year]","[order].[Year].&amp;[2023]"))/GETPIVOTDATA("[Measures].[Sum of Sales_Rep_ID]",$I$3,"[order].[Month]","[order].[Month].&amp;[1]","[order].[Year]","[order].[Year].&amp;[2023]")</f>
        <v>-0.12583402054126996</v>
      </c>
    </row>
    <row r="11" spans="2:11" x14ac:dyDescent="0.35">
      <c r="C11" s="37">
        <v>10822</v>
      </c>
      <c r="E11" s="18">
        <v>2023</v>
      </c>
      <c r="F11" s="28">
        <v>1894024.8359999992</v>
      </c>
      <c r="G11" s="26">
        <f>((F11-F10)/F10)</f>
        <v>3.8352926785213586</v>
      </c>
      <c r="I11" s="29">
        <v>3</v>
      </c>
      <c r="J11" s="20">
        <v>23022</v>
      </c>
      <c r="K11" s="24">
        <f>(GETPIVOTDATA("[Measures].[Sum of Sales_Rep_ID]",$I$3,"[order].[Month]","[order].[Month].&amp;[3]","[order].[Year]","[order].[Year].&amp;[2023]")-GETPIVOTDATA("[Measures].[Sum of Sales_Rep_ID]",$I$3,"[order].[Month]","[order].[Month].&amp;[2]","[order].[Year]","[order].[Year].&amp;[2023]"))/GETPIVOTDATA("[Measures].[Sum of Sales_Rep_ID]",$I$3,"[order].[Month]","[order].[Month].&amp;[2]","[order].[Year]","[order].[Year].&amp;[2023]")</f>
        <v>-1.2821062561639724E-2</v>
      </c>
    </row>
    <row r="12" spans="2:11" x14ac:dyDescent="0.35">
      <c r="E12" s="18">
        <v>2024</v>
      </c>
      <c r="F12" s="28">
        <v>1519621.2459999998</v>
      </c>
      <c r="G12" s="27">
        <v>-0.19767617767394446</v>
      </c>
      <c r="I12" s="29">
        <v>4</v>
      </c>
      <c r="J12" s="20">
        <v>22434</v>
      </c>
      <c r="K12" s="24">
        <f>(GETPIVOTDATA("[Measures].[Sum of Sales_Rep_ID]",$I$3,"[order].[Month]","[order].[Month].&amp;[4]","[order].[Year]","[order].[Year].&amp;[2023]")-GETPIVOTDATA("[Measures].[Sum of Sales_Rep_ID]",$I$3,"[order].[Month]","[order].[Month].&amp;[3]","[order].[Year]","[order].[Year].&amp;[2023]"))/GETPIVOTDATA("[Measures].[Sum of Sales_Rep_ID]",$I$3,"[order].[Month]","[order].[Month].&amp;[3]","[order].[Year]","[order].[Year].&amp;[2023]")</f>
        <v>-2.5540787073234296E-2</v>
      </c>
    </row>
    <row r="13" spans="2:11" x14ac:dyDescent="0.35">
      <c r="I13" s="29">
        <v>5</v>
      </c>
      <c r="J13" s="20">
        <v>23928</v>
      </c>
      <c r="K13" s="24">
        <f>(GETPIVOTDATA("[Measures].[Sum of Sales_Rep_ID]",$I$3,"[order].[Month]","[order].[Month].&amp;[5]","[order].[Year]","[order].[Year].&amp;[2023]")-GETPIVOTDATA("[Measures].[Sum of Sales_Rep_ID]",$I$3,"[order].[Month]","[order].[Month].&amp;[4]","[order].[Year]","[order].[Year].&amp;[2023]"))/GETPIVOTDATA("[Measures].[Sum of Sales_Rep_ID]",$I$3,"[order].[Month]","[order].[Month].&amp;[4]","[order].[Year]","[order].[Year].&amp;[2023]")</f>
        <v>6.6595346349291248E-2</v>
      </c>
    </row>
    <row r="14" spans="2:11" x14ac:dyDescent="0.35">
      <c r="I14" s="29">
        <v>6</v>
      </c>
      <c r="J14" s="20">
        <v>26980</v>
      </c>
      <c r="K14" s="24">
        <f>(GETPIVOTDATA("[Measures].[Sum of Sales_Rep_ID]",$I$3,"[order].[Month]","[order].[Month].&amp;[6]","[order].[Year]","[order].[Year].&amp;[2023]")-GETPIVOTDATA("[Measures].[Sum of Sales_Rep_ID]",$I$3,"[order].[Month]","[order].[Month].&amp;[5]","[order].[Year]","[order].[Year].&amp;[2023]"))/GETPIVOTDATA("[Measures].[Sum of Sales_Rep_ID]",$I$3,"[order].[Month]","[order].[Month].&amp;[5]","[order].[Year]","[order].[Year].&amp;[2023]")</f>
        <v>0.12754931461049815</v>
      </c>
    </row>
    <row r="15" spans="2:11" x14ac:dyDescent="0.35">
      <c r="B15" s="23"/>
      <c r="I15" s="29">
        <v>7</v>
      </c>
      <c r="J15" s="20">
        <v>21513</v>
      </c>
      <c r="K15" s="24">
        <f>(GETPIVOTDATA("[Measures].[Sum of Sales_Rep_ID]",$I$3,"[order].[Month]","[order].[Month].&amp;[7]","[order].[Year]","[order].[Year].&amp;[2023]")-GETPIVOTDATA("[Measures].[Sum of Sales_Rep_ID]",$I$3,"[order].[Month]","[order].[Month].&amp;[6]","[order].[Year]","[order].[Year].&amp;[2023]"))/GETPIVOTDATA("[Measures].[Sum of Sales_Rep_ID]",$I$3,"[order].[Month]","[order].[Month].&amp;[6]","[order].[Year]","[order].[Year].&amp;[2023]")</f>
        <v>-0.20263157894736841</v>
      </c>
    </row>
    <row r="16" spans="2:11" x14ac:dyDescent="0.35">
      <c r="B16" s="23"/>
      <c r="F16" s="33">
        <v>-0.19767617767394446</v>
      </c>
      <c r="I16" s="29">
        <v>8</v>
      </c>
      <c r="J16" s="20">
        <v>23619</v>
      </c>
      <c r="K16" s="24">
        <f>(GETPIVOTDATA("[Measures].[Sum of Sales_Rep_ID]",$I$3,"[order].[Month]","[order].[Month].&amp;[8]","[order].[Year]","[order].[Year].&amp;[2023]")-GETPIVOTDATA("[Measures].[Sum of Sales_Rep_ID]",$I$3,"[order].[Month]","[order].[Month].&amp;[7]","[order].[Year]","[order].[Year].&amp;[2023]"))/GETPIVOTDATA("[Measures].[Sum of Sales_Rep_ID]",$I$3,"[order].[Month]","[order].[Month].&amp;[7]","[order].[Year]","[order].[Year].&amp;[2023]")</f>
        <v>9.7894296471900705E-2</v>
      </c>
    </row>
    <row r="17" spans="2:11" x14ac:dyDescent="0.35">
      <c r="B17" s="23"/>
      <c r="I17" s="29">
        <v>9</v>
      </c>
      <c r="J17" s="20">
        <v>28182</v>
      </c>
      <c r="K17" s="24">
        <f>(GETPIVOTDATA("[Measures].[Sum of Sales_Rep_ID]",$I$3,"[order].[Month]","[order].[Month].&amp;[9]","[order].[Year]","[order].[Year].&amp;[2023]")-GETPIVOTDATA("[Measures].[Sum of Sales_Rep_ID]",$I$3,"[order].[Month]","[order].[Month].&amp;[8]","[order].[Year]","[order].[Year].&amp;[2023]"))/GETPIVOTDATA("[Measures].[Sum of Sales_Rep_ID]",$I$3,"[order].[Month]","[order].[Month].&amp;[8]","[order].[Year]","[order].[Year].&amp;[2023]")</f>
        <v>0.19319192175790678</v>
      </c>
    </row>
    <row r="18" spans="2:11" x14ac:dyDescent="0.35">
      <c r="I18" s="29">
        <v>10</v>
      </c>
      <c r="J18" s="20">
        <v>22128</v>
      </c>
      <c r="K18" s="24">
        <f>(GETPIVOTDATA("[Measures].[Sum of Sales_Rep_ID]",$I$3,"[order].[Month]","[order].[Month].&amp;[10]","[order].[Year]","[order].[Year].&amp;[2023]")-GETPIVOTDATA("[Measures].[Sum of Sales_Rep_ID]",$I$3,"[order].[Month]","[order].[Month].&amp;[9]","[order].[Year]","[order].[Year].&amp;[2023]"))/GETPIVOTDATA("[Measures].[Sum of Sales_Rep_ID]",$I$3,"[order].[Month]","[order].[Month].&amp;[9]","[order].[Year]","[order].[Year].&amp;[2023]")</f>
        <v>-0.21481796891632957</v>
      </c>
    </row>
    <row r="19" spans="2:11" x14ac:dyDescent="0.35">
      <c r="E19" t="s">
        <v>1186</v>
      </c>
      <c r="I19" s="29">
        <v>11</v>
      </c>
      <c r="J19" s="20">
        <v>27283</v>
      </c>
      <c r="K19" s="24">
        <f>(GETPIVOTDATA("[Measures].[Sum of Sales_Rep_ID]",$I$3,"[order].[Month]","[order].[Month].&amp;[11]","[order].[Year]","[order].[Year].&amp;[2023]")-GETPIVOTDATA("[Measures].[Sum of Sales_Rep_ID]",$I$3,"[order].[Month]","[order].[Month].&amp;[10]","[order].[Year]","[order].[Year].&amp;[2023]"))/GETPIVOTDATA("[Measures].[Sum of Sales_Rep_ID]",$I$3,"[order].[Month]","[order].[Month].&amp;[10]","[order].[Year]","[order].[Year].&amp;[2023]")</f>
        <v>0.23296276211135214</v>
      </c>
    </row>
    <row r="20" spans="2:11" x14ac:dyDescent="0.35">
      <c r="E20" s="16">
        <v>3805354.4979999973</v>
      </c>
      <c r="I20" s="29">
        <v>12</v>
      </c>
      <c r="J20" s="20">
        <v>30006</v>
      </c>
      <c r="K20" s="24">
        <f>(GETPIVOTDATA("[Measures].[Sum of Sales_Rep_ID]",$I$3,"[order].[Month]","[order].[Month].&amp;[12]","[order].[Year]","[order].[Year].&amp;[2023]")-GETPIVOTDATA("[Measures].[Sum of Sales_Rep_ID]",$I$3,"[order].[Month]","[order].[Month].&amp;[11]","[order].[Year]","[order].[Year].&amp;[2023]"))/GETPIVOTDATA("[Measures].[Sum of Sales_Rep_ID]",$I$3,"[order].[Month]","[order].[Month].&amp;[11]","[order].[Year]","[order].[Year].&amp;[2023]")</f>
        <v>9.9805739837994359E-2</v>
      </c>
    </row>
    <row r="21" spans="2:11" x14ac:dyDescent="0.35">
      <c r="I21" s="19">
        <v>2024</v>
      </c>
      <c r="J21" s="20"/>
      <c r="K21" s="18"/>
    </row>
    <row r="22" spans="2:11" x14ac:dyDescent="0.35">
      <c r="I22" s="29">
        <v>1</v>
      </c>
      <c r="J22" s="20">
        <v>24839</v>
      </c>
      <c r="K22" s="24">
        <f>(GETPIVOTDATA("[Measures].[Sum of Sales_Rep_ID]",$I$3,"[order].[Month]","[order].[Month].&amp;[1]","[order].[Year]","[order].[Year].&amp;[2024]")-GETPIVOTDATA("[Measures].[Sum of Sales_Rep_ID]",$I$3,"[order].[Month]","[order].[Month].&amp;[12]","[order].[Year]","[order].[Year].&amp;[2023]"))/GETPIVOTDATA("[Measures].[Sum of Sales_Rep_ID]",$I$3,"[order].[Month]","[order].[Month].&amp;[12]","[order].[Year]","[order].[Year].&amp;[2023]")</f>
        <v>-0.1721988935546224</v>
      </c>
    </row>
    <row r="23" spans="2:11" x14ac:dyDescent="0.35">
      <c r="I23" s="29">
        <v>2</v>
      </c>
      <c r="J23" s="20">
        <v>26363</v>
      </c>
      <c r="K23" s="24">
        <f>(GETPIVOTDATA("[Measures].[Sum of Sales_Rep_ID]",$I$3,"[order].[Month]","[order].[Month].&amp;[2]","[order].[Year]","[order].[Year].&amp;[2024]")-GETPIVOTDATA("[Measures].[Sum of Sales_Rep_ID]",$I$3,"[order].[Month]","[order].[Month].&amp;[1]","[order].[Year]","[order].[Year].&amp;[2024]"))/GETPIVOTDATA("[Measures].[Sum of Sales_Rep_ID]",$I$3,"[order].[Month]","[order].[Month].&amp;[1]","[order].[Year]","[order].[Year].&amp;[2024]")</f>
        <v>6.1355127017995892E-2</v>
      </c>
    </row>
    <row r="24" spans="2:11" x14ac:dyDescent="0.35">
      <c r="I24" s="29">
        <v>3</v>
      </c>
      <c r="J24" s="20">
        <v>21835</v>
      </c>
      <c r="K24" s="24">
        <f>(GETPIVOTDATA("[Measures].[Sum of Sales_Rep_ID]",$I$3,"[order].[Month]","[order].[Month].&amp;[3]","[order].[Year]","[order].[Year].&amp;[2024]")-GETPIVOTDATA("[Measures].[Sum of Sales_Rep_ID]",$I$3,"[order].[Month]","[order].[Month].&amp;[2]","[order].[Year]","[order].[Year].&amp;[2024]"))/GETPIVOTDATA("[Measures].[Sum of Sales_Rep_ID]",$I$3,"[order].[Month]","[order].[Month].&amp;[2]","[order].[Year]","[order].[Year].&amp;[2024]")</f>
        <v>-0.17175586996927511</v>
      </c>
    </row>
    <row r="25" spans="2:11" x14ac:dyDescent="0.35">
      <c r="I25" s="29">
        <v>4</v>
      </c>
      <c r="J25" s="20">
        <v>22720</v>
      </c>
      <c r="K25" s="24">
        <f>(GETPIVOTDATA("[Measures].[Sum of Sales_Rep_ID]",$I$3,"[order].[Month]","[order].[Month].&amp;[4]","[order].[Year]","[order].[Year].&amp;[2024]")-GETPIVOTDATA("[Measures].[Sum of Sales_Rep_ID]",$I$3,"[order].[Month]","[order].[Month].&amp;[3]","[order].[Year]","[order].[Year].&amp;[2024]"))/GETPIVOTDATA("[Measures].[Sum of Sales_Rep_ID]",$I$3,"[order].[Month]","[order].[Month].&amp;[3]","[order].[Year]","[order].[Year].&amp;[2024]")</f>
        <v>4.0531257155942295E-2</v>
      </c>
    </row>
    <row r="26" spans="2:11" x14ac:dyDescent="0.35">
      <c r="I26" s="29">
        <v>5</v>
      </c>
      <c r="J26" s="20">
        <v>28787</v>
      </c>
      <c r="K26" s="24">
        <f>(GETPIVOTDATA("[Measures].[Sum of Sales_Rep_ID]",$I$3,"[order].[Month]","[order].[Month].&amp;[5]","[order].[Year]","[order].[Year].&amp;[2024]")-GETPIVOTDATA("[Measures].[Sum of Sales_Rep_ID]",$I$3,"[order].[Month]","[order].[Month].&amp;[4]","[order].[Year]","[order].[Year].&amp;[2024]"))/GETPIVOTDATA("[Measures].[Sum of Sales_Rep_ID]",$I$3,"[order].[Month]","[order].[Month].&amp;[4]","[order].[Year]","[order].[Year].&amp;[2024]")</f>
        <v>0.26703345070422535</v>
      </c>
    </row>
    <row r="27" spans="2:11" x14ac:dyDescent="0.35">
      <c r="I27" s="29">
        <v>6</v>
      </c>
      <c r="J27" s="20">
        <v>27881</v>
      </c>
      <c r="K27" s="24">
        <f>(GETPIVOTDATA("[Measures].[Sum of Sales_Rep_ID]",$I$3,"[order].[Month]","[order].[Month].&amp;[6]","[order].[Year]","[order].[Year].&amp;[2024]")-GETPIVOTDATA("[Measures].[Sum of Sales_Rep_ID]",$I$3,"[order].[Month]","[order].[Month].&amp;[5]","[order].[Year]","[order].[Year].&amp;[2024]"))/GETPIVOTDATA("[Measures].[Sum of Sales_Rep_ID]",$I$3,"[order].[Month]","[order].[Month].&amp;[5]","[order].[Year]","[order].[Year].&amp;[2024]")</f>
        <v>-3.1472539688053636E-2</v>
      </c>
    </row>
    <row r="28" spans="2:11" x14ac:dyDescent="0.35">
      <c r="I28" s="29">
        <v>7</v>
      </c>
      <c r="J28" s="20">
        <v>25147</v>
      </c>
      <c r="K28" s="24">
        <f>(GETPIVOTDATA("[Measures].[Sum of Sales_Rep_ID]",$I$3,"[order].[Month]","[order].[Month].&amp;[7]","[order].[Year]","[order].[Year].&amp;[2024]")-GETPIVOTDATA("[Measures].[Sum of Sales_Rep_ID]",$I$3,"[order].[Month]","[order].[Month].&amp;[6]","[order].[Year]","[order].[Year].&amp;[2024]"))/GETPIVOTDATA("[Measures].[Sum of Sales_Rep_ID]",$I$3,"[order].[Month]","[order].[Month].&amp;[6]","[order].[Year]","[order].[Year].&amp;[2024]")</f>
        <v>-9.8059610487428714E-2</v>
      </c>
    </row>
    <row r="29" spans="2:11" x14ac:dyDescent="0.35">
      <c r="I29" s="29">
        <v>8</v>
      </c>
      <c r="J29" s="20">
        <v>24815</v>
      </c>
      <c r="K29" s="24">
        <f>(GETPIVOTDATA("[Measures].[Sum of Sales_Rep_ID]",$I$3,"[order].[Month]","[order].[Month].&amp;[8]","[order].[Year]","[order].[Year].&amp;[2024]")-GETPIVOTDATA("[Measures].[Sum of Sales_Rep_ID]",$I$3,"[order].[Month]","[order].[Month].&amp;[7]","[order].[Year]","[order].[Year].&amp;[2024]"))/GETPIVOTDATA("[Measures].[Sum of Sales_Rep_ID]",$I$3,"[order].[Month]","[order].[Month].&amp;[7]","[order].[Year]","[order].[Year].&amp;[2024]")</f>
        <v>-1.3202370064023541E-2</v>
      </c>
    </row>
    <row r="30" spans="2:11" x14ac:dyDescent="0.35">
      <c r="I30" s="29">
        <v>9</v>
      </c>
      <c r="J30" s="20">
        <v>22430</v>
      </c>
      <c r="K30" s="24">
        <f>(GETPIVOTDATA("[Measures].[Sum of Sales_Rep_ID]",$I$3,"[order].[Month]","[order].[Month].&amp;[9]","[order].[Year]","[order].[Year].&amp;[2024]")-GETPIVOTDATA("[Measures].[Sum of Sales_Rep_ID]",$I$3,"[order].[Month]","[order].[Month].&amp;[8]","[order].[Year]","[order].[Year].&amp;[2024]"))/GETPIVOTDATA("[Measures].[Sum of Sales_Rep_ID]",$I$3,"[order].[Month]","[order].[Month].&amp;[8]","[order].[Year]","[order].[Year].&amp;[2024]")</f>
        <v>-9.6111223050574249E-2</v>
      </c>
    </row>
    <row r="31" spans="2:11" x14ac:dyDescent="0.35">
      <c r="I31" s="29">
        <v>10</v>
      </c>
      <c r="J31" s="20">
        <v>19994</v>
      </c>
      <c r="K31" s="24">
        <f>(GETPIVOTDATA("[Measures].[Sum of Sales_Rep_ID]",$I$3,"[order].[Month]","[order].[Month].&amp;[10]","[order].[Year]","[order].[Year].&amp;[2024]")-GETPIVOTDATA("[Measures].[Sum of Sales_Rep_ID]",$I$3,"[order].[Month]","[order].[Month].&amp;[9]","[order].[Year]","[order].[Year].&amp;[2024]"))/GETPIVOTDATA("[Measures].[Sum of Sales_Rep_ID]",$I$3,"[order].[Month]","[order].[Month].&amp;[9]","[order].[Year]","[order].[Year].&amp;[2024]")</f>
        <v>-0.10860454748105217</v>
      </c>
    </row>
    <row r="32" spans="2:11" x14ac:dyDescent="0.35">
      <c r="J32"/>
    </row>
  </sheetData>
  <mergeCells count="3">
    <mergeCell ref="B2:C2"/>
    <mergeCell ref="E8:G8"/>
    <mergeCell ref="I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2DA60-DFAF-4798-A054-23BDA51ABF52}">
  <dimension ref="A1"/>
  <sheetViews>
    <sheetView showGridLines="0" zoomScale="35" zoomScaleNormal="51" workbookViewId="0">
      <selection activeCell="AW28" sqref="AW28"/>
    </sheetView>
  </sheetViews>
  <sheetFormatPr defaultRowHeight="14.5" x14ac:dyDescent="0.35"/>
  <cols>
    <col min="1" max="14" width="8.7265625" style="36"/>
    <col min="15" max="15" width="8.7265625" style="36" customWidth="1"/>
    <col min="16" max="16384" width="8.7265625" style="3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F679-DEBE-46F6-A79E-1CF5CAE48969}">
  <dimension ref="B1:P71"/>
  <sheetViews>
    <sheetView tabSelected="1" zoomScale="62" workbookViewId="0">
      <selection activeCell="F6" sqref="F6"/>
    </sheetView>
  </sheetViews>
  <sheetFormatPr defaultRowHeight="14.5" x14ac:dyDescent="0.35"/>
  <cols>
    <col min="2" max="2" width="14.26953125" bestFit="1" customWidth="1"/>
    <col min="3" max="3" width="17.36328125" style="16" bestFit="1" customWidth="1"/>
    <col min="6" max="6" width="14.26953125" bestFit="1" customWidth="1"/>
    <col min="7" max="7" width="17.36328125" bestFit="1" customWidth="1"/>
    <col min="8" max="8" width="17.36328125" style="16" bestFit="1" customWidth="1"/>
    <col min="9" max="9" width="14.6328125" bestFit="1" customWidth="1"/>
    <col min="10" max="10" width="20.36328125" bestFit="1" customWidth="1"/>
    <col min="11" max="11" width="16.54296875" bestFit="1" customWidth="1"/>
    <col min="12" max="12" width="17.36328125" bestFit="1" customWidth="1"/>
    <col min="13" max="13" width="13.54296875" bestFit="1" customWidth="1"/>
    <col min="15" max="15" width="14.26953125" bestFit="1" customWidth="1"/>
    <col min="16" max="16" width="12.08984375" style="8" bestFit="1" customWidth="1"/>
  </cols>
  <sheetData>
    <row r="1" spans="2:11" x14ac:dyDescent="0.35">
      <c r="B1">
        <v>4</v>
      </c>
    </row>
    <row r="2" spans="2:11" x14ac:dyDescent="0.35">
      <c r="B2" s="31" t="s">
        <v>1180</v>
      </c>
      <c r="C2" s="16" t="s">
        <v>1186</v>
      </c>
    </row>
    <row r="3" spans="2:11" x14ac:dyDescent="0.35">
      <c r="B3" s="23" t="s">
        <v>26</v>
      </c>
      <c r="C3" s="16">
        <v>560584.75000000012</v>
      </c>
      <c r="F3">
        <v>1</v>
      </c>
    </row>
    <row r="4" spans="2:11" x14ac:dyDescent="0.35">
      <c r="B4" s="23" t="s">
        <v>28</v>
      </c>
      <c r="C4" s="16">
        <v>453159.8719999998</v>
      </c>
      <c r="F4" s="31" t="s">
        <v>1180</v>
      </c>
      <c r="G4" t="s">
        <v>1186</v>
      </c>
      <c r="I4">
        <v>6</v>
      </c>
    </row>
    <row r="5" spans="2:11" x14ac:dyDescent="0.35">
      <c r="B5" s="23" t="s">
        <v>22</v>
      </c>
      <c r="C5" s="16">
        <v>572166.49599999969</v>
      </c>
      <c r="F5" s="23" t="s">
        <v>1112</v>
      </c>
      <c r="G5" s="16">
        <v>765034.13800000027</v>
      </c>
      <c r="I5" s="31" t="s">
        <v>1180</v>
      </c>
      <c r="J5" t="s">
        <v>1196</v>
      </c>
      <c r="K5" t="s">
        <v>1186</v>
      </c>
    </row>
    <row r="6" spans="2:11" x14ac:dyDescent="0.35">
      <c r="B6" s="23" t="s">
        <v>20</v>
      </c>
      <c r="C6" s="16">
        <v>498416.60000000027</v>
      </c>
      <c r="F6" s="23" t="s">
        <v>1109</v>
      </c>
      <c r="G6" s="16">
        <v>811733.9560000007</v>
      </c>
      <c r="I6" s="23" t="s">
        <v>1118</v>
      </c>
      <c r="J6">
        <v>2182</v>
      </c>
      <c r="K6" s="16">
        <v>740546.86200000055</v>
      </c>
    </row>
    <row r="7" spans="2:11" x14ac:dyDescent="0.35">
      <c r="B7" s="23" t="s">
        <v>16</v>
      </c>
      <c r="C7" s="16">
        <v>593086.91200000001</v>
      </c>
      <c r="I7" s="23" t="s">
        <v>1117</v>
      </c>
      <c r="J7">
        <v>2068</v>
      </c>
      <c r="K7" s="16">
        <v>712552.14799999958</v>
      </c>
    </row>
    <row r="8" spans="2:11" x14ac:dyDescent="0.35">
      <c r="B8" s="23" t="s">
        <v>31</v>
      </c>
      <c r="C8" s="16">
        <v>545283.48599999992</v>
      </c>
      <c r="F8">
        <v>2</v>
      </c>
      <c r="I8" s="23" t="s">
        <v>1119</v>
      </c>
      <c r="J8">
        <v>2332</v>
      </c>
      <c r="K8" s="16">
        <v>847191.37800000072</v>
      </c>
    </row>
    <row r="9" spans="2:11" x14ac:dyDescent="0.35">
      <c r="B9" s="23" t="s">
        <v>18</v>
      </c>
      <c r="C9" s="16">
        <v>582656.3820000001</v>
      </c>
      <c r="F9" s="31" t="s">
        <v>1180</v>
      </c>
      <c r="G9" t="s">
        <v>1186</v>
      </c>
      <c r="I9" s="23" t="s">
        <v>1121</v>
      </c>
      <c r="J9">
        <v>2060</v>
      </c>
      <c r="K9" s="16">
        <v>727409.45200000005</v>
      </c>
    </row>
    <row r="10" spans="2:11" x14ac:dyDescent="0.35">
      <c r="F10" s="23" t="s">
        <v>1127</v>
      </c>
      <c r="G10" s="16">
        <v>790392.81199999992</v>
      </c>
      <c r="I10" s="23" t="s">
        <v>1120</v>
      </c>
      <c r="J10">
        <v>2180</v>
      </c>
      <c r="K10" s="16">
        <v>777654.65799999947</v>
      </c>
    </row>
    <row r="11" spans="2:11" x14ac:dyDescent="0.35">
      <c r="F11" s="23" t="s">
        <v>1123</v>
      </c>
      <c r="G11" s="16">
        <v>776336.55000000016</v>
      </c>
    </row>
    <row r="12" spans="2:11" x14ac:dyDescent="0.35">
      <c r="B12">
        <v>5</v>
      </c>
    </row>
    <row r="13" spans="2:11" x14ac:dyDescent="0.35">
      <c r="B13" s="31" t="s">
        <v>1180</v>
      </c>
      <c r="C13" s="16" t="s">
        <v>1186</v>
      </c>
    </row>
    <row r="14" spans="2:11" x14ac:dyDescent="0.35">
      <c r="B14" s="23" t="s">
        <v>1181</v>
      </c>
      <c r="C14" s="16">
        <v>972845.93999999936</v>
      </c>
    </row>
    <row r="15" spans="2:11" x14ac:dyDescent="0.35">
      <c r="B15" s="23" t="s">
        <v>1182</v>
      </c>
      <c r="C15" s="16">
        <v>441574.14400000015</v>
      </c>
      <c r="F15" s="31" t="s">
        <v>1180</v>
      </c>
      <c r="G15" t="s">
        <v>1186</v>
      </c>
    </row>
    <row r="16" spans="2:11" x14ac:dyDescent="0.35">
      <c r="B16" s="23" t="s">
        <v>1183</v>
      </c>
      <c r="C16" s="16">
        <v>1904998.7000000025</v>
      </c>
      <c r="F16" s="23" t="s">
        <v>1155</v>
      </c>
      <c r="G16" s="16">
        <v>3805354.4979999973</v>
      </c>
    </row>
    <row r="17" spans="2:7" x14ac:dyDescent="0.35">
      <c r="B17" s="23" t="s">
        <v>1184</v>
      </c>
      <c r="C17" s="16">
        <v>485935.71400000044</v>
      </c>
      <c r="F17" s="23" t="s">
        <v>1143</v>
      </c>
      <c r="G17" s="16">
        <v>3805354.4979999973</v>
      </c>
    </row>
    <row r="36" spans="2:16" ht="33.5" x14ac:dyDescent="0.75">
      <c r="B36" s="34" t="s">
        <v>1197</v>
      </c>
      <c r="C36" s="35"/>
    </row>
    <row r="39" spans="2:16" x14ac:dyDescent="0.35">
      <c r="B39" s="31" t="s">
        <v>1180</v>
      </c>
      <c r="C39" s="16" t="s">
        <v>1186</v>
      </c>
    </row>
    <row r="40" spans="2:16" x14ac:dyDescent="0.35">
      <c r="B40" s="23">
        <v>2022</v>
      </c>
    </row>
    <row r="41" spans="2:16" x14ac:dyDescent="0.35">
      <c r="B41" s="32">
        <v>10</v>
      </c>
      <c r="C41" s="16">
        <v>29676.988000000001</v>
      </c>
    </row>
    <row r="42" spans="2:16" x14ac:dyDescent="0.35">
      <c r="B42" s="32">
        <v>11</v>
      </c>
      <c r="C42" s="16">
        <v>158179.16399999996</v>
      </c>
      <c r="G42" s="31" t="s">
        <v>1180</v>
      </c>
      <c r="H42" s="16" t="s">
        <v>1186</v>
      </c>
      <c r="K42" s="31" t="s">
        <v>1180</v>
      </c>
      <c r="L42" t="s">
        <v>1186</v>
      </c>
      <c r="O42" s="31" t="s">
        <v>1180</v>
      </c>
      <c r="P42" s="8" t="s">
        <v>1198</v>
      </c>
    </row>
    <row r="43" spans="2:16" x14ac:dyDescent="0.35">
      <c r="B43" s="32">
        <v>12</v>
      </c>
      <c r="C43" s="16">
        <v>203852.26399999988</v>
      </c>
      <c r="G43" s="23">
        <v>0</v>
      </c>
      <c r="H43" s="16">
        <v>136853.61800000002</v>
      </c>
      <c r="K43" s="23" t="s">
        <v>1108</v>
      </c>
      <c r="L43">
        <v>2285455.92</v>
      </c>
      <c r="O43" s="23">
        <v>2022</v>
      </c>
    </row>
    <row r="44" spans="2:16" x14ac:dyDescent="0.35">
      <c r="B44" s="23">
        <v>2023</v>
      </c>
      <c r="G44" s="23">
        <v>1</v>
      </c>
      <c r="H44" s="16">
        <v>160594.65399999998</v>
      </c>
      <c r="K44" s="23" t="s">
        <v>1113</v>
      </c>
      <c r="L44">
        <v>765034.13800000027</v>
      </c>
      <c r="O44" s="32">
        <v>10</v>
      </c>
      <c r="P44" s="8">
        <v>6748.8341800000007</v>
      </c>
    </row>
    <row r="45" spans="2:16" x14ac:dyDescent="0.35">
      <c r="B45" s="32">
        <v>1</v>
      </c>
      <c r="C45" s="16">
        <v>152544.85399999999</v>
      </c>
      <c r="G45" s="23">
        <v>2</v>
      </c>
      <c r="H45" s="16">
        <v>121862.246</v>
      </c>
      <c r="K45" s="23" t="s">
        <v>1111</v>
      </c>
      <c r="L45">
        <v>754864.44000000018</v>
      </c>
      <c r="O45" s="32">
        <v>11</v>
      </c>
      <c r="P45" s="8">
        <v>33975.563820000003</v>
      </c>
    </row>
    <row r="46" spans="2:16" x14ac:dyDescent="0.35">
      <c r="B46" s="32">
        <v>2</v>
      </c>
      <c r="C46" s="16">
        <v>128812.59599999999</v>
      </c>
      <c r="G46" s="23">
        <v>3</v>
      </c>
      <c r="H46" s="16">
        <v>175387.98200000005</v>
      </c>
      <c r="K46" s="23" t="s">
        <v>1185</v>
      </c>
      <c r="L46">
        <v>3805354.4979999973</v>
      </c>
      <c r="O46" s="32">
        <v>12</v>
      </c>
      <c r="P46" s="8">
        <v>44805.000239999994</v>
      </c>
    </row>
    <row r="47" spans="2:16" x14ac:dyDescent="0.35">
      <c r="B47" s="32">
        <v>3</v>
      </c>
      <c r="C47" s="16">
        <v>165973.05999999994</v>
      </c>
      <c r="G47" s="23">
        <v>4</v>
      </c>
      <c r="H47" s="16">
        <v>183414.5940000001</v>
      </c>
      <c r="O47" s="23">
        <v>2023</v>
      </c>
    </row>
    <row r="48" spans="2:16" x14ac:dyDescent="0.35">
      <c r="B48" s="32">
        <v>4</v>
      </c>
      <c r="C48" s="16">
        <v>145501.66399999996</v>
      </c>
      <c r="G48" s="23">
        <v>5</v>
      </c>
      <c r="H48" s="16">
        <v>162666.04199999996</v>
      </c>
      <c r="O48" s="32">
        <v>1</v>
      </c>
      <c r="P48" s="8">
        <v>31557.493220000004</v>
      </c>
    </row>
    <row r="49" spans="2:16" x14ac:dyDescent="0.35">
      <c r="B49" s="32">
        <v>5</v>
      </c>
      <c r="C49" s="16">
        <v>166102.74999999997</v>
      </c>
      <c r="G49" s="23">
        <v>6</v>
      </c>
      <c r="H49" s="16">
        <v>161233.49000000005</v>
      </c>
      <c r="O49" s="32">
        <v>2</v>
      </c>
      <c r="P49" s="8">
        <v>26504.757399999999</v>
      </c>
    </row>
    <row r="50" spans="2:16" x14ac:dyDescent="0.35">
      <c r="B50" s="32">
        <v>6</v>
      </c>
      <c r="C50" s="16">
        <v>164133.90400000004</v>
      </c>
      <c r="G50" s="23">
        <v>7</v>
      </c>
      <c r="H50" s="16">
        <v>175773.86199999999</v>
      </c>
      <c r="O50" s="32">
        <v>3</v>
      </c>
      <c r="P50" s="8">
        <v>35685.523939999999</v>
      </c>
    </row>
    <row r="51" spans="2:16" x14ac:dyDescent="0.35">
      <c r="B51" s="32">
        <v>7</v>
      </c>
      <c r="C51" s="16">
        <v>153796.05999999997</v>
      </c>
      <c r="G51" s="23">
        <v>8</v>
      </c>
      <c r="H51" s="16">
        <v>176974.46800000005</v>
      </c>
      <c r="O51" s="32">
        <v>4</v>
      </c>
      <c r="P51" s="8">
        <v>28046.144500000006</v>
      </c>
    </row>
    <row r="52" spans="2:16" x14ac:dyDescent="0.35">
      <c r="B52" s="32">
        <v>8</v>
      </c>
      <c r="C52" s="16">
        <v>153906.76400000002</v>
      </c>
      <c r="G52" s="23">
        <v>9</v>
      </c>
      <c r="H52" s="16">
        <v>143419.32</v>
      </c>
      <c r="O52" s="32">
        <v>5</v>
      </c>
      <c r="P52" s="8">
        <v>36903.329539999999</v>
      </c>
    </row>
    <row r="53" spans="2:16" x14ac:dyDescent="0.35">
      <c r="B53" s="32">
        <v>9</v>
      </c>
      <c r="C53" s="16">
        <v>183518.47799999992</v>
      </c>
      <c r="G53" s="23">
        <v>10</v>
      </c>
      <c r="H53" s="16">
        <v>150451.86199999999</v>
      </c>
      <c r="O53" s="32">
        <v>6</v>
      </c>
      <c r="P53" s="8">
        <v>34095.068480000002</v>
      </c>
    </row>
    <row r="54" spans="2:16" x14ac:dyDescent="0.35">
      <c r="B54" s="32">
        <v>10</v>
      </c>
      <c r="C54" s="16">
        <v>138572.36799999999</v>
      </c>
      <c r="G54" s="23">
        <v>11</v>
      </c>
      <c r="H54" s="16">
        <v>156366.56200000009</v>
      </c>
      <c r="O54" s="32">
        <v>7</v>
      </c>
      <c r="P54" s="8">
        <v>36239.087059999991</v>
      </c>
    </row>
    <row r="55" spans="2:16" x14ac:dyDescent="0.35">
      <c r="B55" s="32">
        <v>11</v>
      </c>
      <c r="C55" s="16">
        <v>157471.66600000008</v>
      </c>
      <c r="G55" s="23">
        <v>12</v>
      </c>
      <c r="H55" s="16">
        <v>174757.02200000003</v>
      </c>
      <c r="K55" s="31" t="s">
        <v>1180</v>
      </c>
      <c r="L55" t="s">
        <v>1186</v>
      </c>
      <c r="M55" t="s">
        <v>1199</v>
      </c>
      <c r="O55" s="32">
        <v>8</v>
      </c>
      <c r="P55" s="8">
        <v>33315.814839999999</v>
      </c>
    </row>
    <row r="56" spans="2:16" x14ac:dyDescent="0.35">
      <c r="B56" s="32">
        <v>12</v>
      </c>
      <c r="C56" s="16">
        <v>183690.67200000014</v>
      </c>
      <c r="G56" s="23">
        <v>13</v>
      </c>
      <c r="H56" s="16">
        <v>134112.37400000001</v>
      </c>
      <c r="K56" s="23" t="s">
        <v>1127</v>
      </c>
      <c r="L56">
        <v>790392.81199999992</v>
      </c>
      <c r="M56">
        <v>125311.36199999999</v>
      </c>
      <c r="O56" s="32">
        <v>9</v>
      </c>
      <c r="P56" s="8">
        <v>39171.485979999998</v>
      </c>
    </row>
    <row r="57" spans="2:16" x14ac:dyDescent="0.35">
      <c r="B57" s="23">
        <v>2024</v>
      </c>
      <c r="G57" s="23">
        <v>14</v>
      </c>
      <c r="H57" s="16">
        <v>172847.53199999995</v>
      </c>
      <c r="K57" s="23" t="s">
        <v>1125</v>
      </c>
      <c r="L57">
        <v>754452.62200000009</v>
      </c>
      <c r="M57">
        <v>153447.00799999997</v>
      </c>
      <c r="O57" s="32">
        <v>10</v>
      </c>
      <c r="P57" s="8">
        <v>28910.366760000004</v>
      </c>
    </row>
    <row r="58" spans="2:16" x14ac:dyDescent="0.35">
      <c r="B58" s="32">
        <v>1</v>
      </c>
      <c r="C58" s="16">
        <v>139408.56600000002</v>
      </c>
      <c r="G58" s="23">
        <v>15</v>
      </c>
      <c r="H58" s="16">
        <v>141681.27600000001</v>
      </c>
      <c r="K58" s="23" t="s">
        <v>1126</v>
      </c>
      <c r="L58">
        <v>751517.46999999962</v>
      </c>
      <c r="M58">
        <v>156375.89000000001</v>
      </c>
      <c r="O58" s="32">
        <v>11</v>
      </c>
      <c r="P58" s="8">
        <v>33090.423959999993</v>
      </c>
    </row>
    <row r="59" spans="2:16" x14ac:dyDescent="0.35">
      <c r="B59" s="32">
        <v>2</v>
      </c>
      <c r="C59" s="16">
        <v>160207.65200000009</v>
      </c>
      <c r="G59" s="23">
        <v>16</v>
      </c>
      <c r="H59" s="16">
        <v>189480.60999999996</v>
      </c>
      <c r="K59" s="23" t="s">
        <v>1124</v>
      </c>
      <c r="L59">
        <v>732655.04400000011</v>
      </c>
      <c r="M59">
        <v>143475.66200000001</v>
      </c>
      <c r="O59" s="32">
        <v>12</v>
      </c>
      <c r="P59" s="8">
        <v>39326.599620000008</v>
      </c>
    </row>
    <row r="60" spans="2:16" x14ac:dyDescent="0.35">
      <c r="B60" s="32">
        <v>3</v>
      </c>
      <c r="C60" s="16">
        <v>120945.88</v>
      </c>
      <c r="G60" s="23">
        <v>17</v>
      </c>
      <c r="H60" s="16">
        <v>159967.12600000002</v>
      </c>
      <c r="K60" s="23" t="s">
        <v>1123</v>
      </c>
      <c r="L60">
        <v>776336.55000000016</v>
      </c>
      <c r="M60">
        <v>146096.58800000008</v>
      </c>
      <c r="O60" s="23">
        <v>2024</v>
      </c>
    </row>
    <row r="61" spans="2:16" x14ac:dyDescent="0.35">
      <c r="B61" s="32">
        <v>4</v>
      </c>
      <c r="C61" s="16">
        <v>151344.62200000006</v>
      </c>
      <c r="G61" s="23">
        <v>18</v>
      </c>
      <c r="H61" s="16">
        <v>151111.55400000006</v>
      </c>
      <c r="K61" s="23" t="s">
        <v>1185</v>
      </c>
      <c r="L61">
        <v>3805354.4979999973</v>
      </c>
      <c r="M61">
        <v>724706.50999999966</v>
      </c>
      <c r="O61" s="32">
        <v>1</v>
      </c>
      <c r="P61" s="8">
        <v>29581.158860000014</v>
      </c>
    </row>
    <row r="62" spans="2:16" x14ac:dyDescent="0.35">
      <c r="B62" s="32">
        <v>5</v>
      </c>
      <c r="C62" s="16">
        <v>169753.09999999995</v>
      </c>
      <c r="G62" s="23">
        <v>19</v>
      </c>
      <c r="H62" s="16">
        <v>130279.864</v>
      </c>
      <c r="O62" s="32">
        <v>2</v>
      </c>
      <c r="P62" s="8">
        <v>33860.364120000006</v>
      </c>
    </row>
    <row r="63" spans="2:16" x14ac:dyDescent="0.35">
      <c r="B63" s="32">
        <v>6</v>
      </c>
      <c r="C63" s="16">
        <v>183989.234</v>
      </c>
      <c r="G63" s="23">
        <v>20</v>
      </c>
      <c r="H63" s="16">
        <v>160182.72600000005</v>
      </c>
      <c r="O63" s="32">
        <v>3</v>
      </c>
      <c r="P63" s="8">
        <v>24628.023199999996</v>
      </c>
    </row>
    <row r="64" spans="2:16" x14ac:dyDescent="0.35">
      <c r="B64" s="32">
        <v>7</v>
      </c>
      <c r="C64" s="16">
        <v>154401.52200000003</v>
      </c>
      <c r="G64" s="23">
        <v>21</v>
      </c>
      <c r="H64" s="16">
        <v>172690.14399999997</v>
      </c>
      <c r="O64" s="32">
        <v>4</v>
      </c>
      <c r="P64" s="8">
        <v>33074.03418000001</v>
      </c>
    </row>
    <row r="65" spans="2:16" x14ac:dyDescent="0.35">
      <c r="B65" s="32">
        <v>8</v>
      </c>
      <c r="C65" s="16">
        <v>169967.5560000001</v>
      </c>
      <c r="G65" s="23">
        <v>22</v>
      </c>
      <c r="H65" s="16">
        <v>181961.42800000001</v>
      </c>
      <c r="O65" s="32">
        <v>5</v>
      </c>
      <c r="P65" s="8">
        <v>35058.497320000009</v>
      </c>
    </row>
    <row r="66" spans="2:16" x14ac:dyDescent="0.35">
      <c r="B66" s="32">
        <v>9</v>
      </c>
      <c r="C66" s="16">
        <v>132593.16400000008</v>
      </c>
      <c r="G66" s="23">
        <v>23</v>
      </c>
      <c r="H66" s="16">
        <v>131284.14199999999</v>
      </c>
      <c r="O66" s="32">
        <v>6</v>
      </c>
      <c r="P66" s="8">
        <v>38181.940280000017</v>
      </c>
    </row>
    <row r="67" spans="2:16" x14ac:dyDescent="0.35">
      <c r="B67" s="32">
        <v>10</v>
      </c>
      <c r="C67" s="16">
        <v>137009.94999999998</v>
      </c>
      <c r="G67" s="23" t="s">
        <v>1185</v>
      </c>
      <c r="H67" s="16">
        <v>3805354.4979999973</v>
      </c>
      <c r="O67" s="32">
        <v>7</v>
      </c>
      <c r="P67" s="8">
        <v>33348.734539999998</v>
      </c>
    </row>
    <row r="68" spans="2:16" x14ac:dyDescent="0.35">
      <c r="B68" s="23" t="s">
        <v>1185</v>
      </c>
      <c r="C68" s="16">
        <v>3805354.4979999973</v>
      </c>
      <c r="O68" s="32">
        <v>8</v>
      </c>
      <c r="P68" s="8">
        <v>35333.907400000011</v>
      </c>
    </row>
    <row r="69" spans="2:16" x14ac:dyDescent="0.35">
      <c r="O69" s="32">
        <v>9</v>
      </c>
      <c r="P69" s="8">
        <v>28808.869320000016</v>
      </c>
    </row>
    <row r="70" spans="2:16" x14ac:dyDescent="0.35">
      <c r="O70" s="32">
        <v>10</v>
      </c>
      <c r="P70" s="8">
        <v>28420.069920000009</v>
      </c>
    </row>
    <row r="71" spans="2:16" x14ac:dyDescent="0.35">
      <c r="O71" s="23" t="s">
        <v>1185</v>
      </c>
      <c r="P71" s="8">
        <v>808671.09268000047</v>
      </c>
    </row>
  </sheetData>
  <pageMargins left="0.7" right="0.7" top="0.75" bottom="0.75" header="0.3" footer="0.3"/>
  <drawing r:id="rId12"/>
  <extLst>
    <ext xmlns:x15="http://schemas.microsoft.com/office/spreadsheetml/2010/11/main" uri="{7E03D99C-DC04-49d9-9315-930204A7B6E9}">
      <x15:timelineRefs>
        <x15:timelineRef r:id="rId1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sqref="A1:C6"/>
    </sheetView>
  </sheetViews>
  <sheetFormatPr defaultColWidth="14.453125" defaultRowHeight="15" customHeight="1" x14ac:dyDescent="0.35"/>
  <cols>
    <col min="1" max="1" width="12.26953125" customWidth="1"/>
    <col min="2" max="2" width="16.81640625" customWidth="1"/>
    <col min="3" max="3" width="17.90625" customWidth="1"/>
    <col min="4" max="26" width="8.7265625" customWidth="1"/>
  </cols>
  <sheetData>
    <row r="1" spans="1:3" ht="14.5" x14ac:dyDescent="0.35">
      <c r="A1" s="3" t="s">
        <v>2</v>
      </c>
      <c r="B1" s="3" t="s">
        <v>1105</v>
      </c>
      <c r="C1" s="3" t="s">
        <v>1106</v>
      </c>
    </row>
    <row r="2" spans="1:3" ht="14.5" x14ac:dyDescent="0.35">
      <c r="A2" s="1">
        <v>201</v>
      </c>
      <c r="B2" s="1" t="s">
        <v>1107</v>
      </c>
      <c r="C2" s="1" t="s">
        <v>1108</v>
      </c>
    </row>
    <row r="3" spans="1:3" ht="14.5" x14ac:dyDescent="0.35">
      <c r="A3" s="1">
        <v>202</v>
      </c>
      <c r="B3" s="1" t="s">
        <v>1109</v>
      </c>
      <c r="C3" s="1" t="s">
        <v>1108</v>
      </c>
    </row>
    <row r="4" spans="1:3" ht="14.5" x14ac:dyDescent="0.35">
      <c r="A4" s="1">
        <v>203</v>
      </c>
      <c r="B4" s="1" t="s">
        <v>1110</v>
      </c>
      <c r="C4" s="1" t="s">
        <v>1111</v>
      </c>
    </row>
    <row r="5" spans="1:3" ht="14.5" x14ac:dyDescent="0.35">
      <c r="A5" s="1">
        <v>204</v>
      </c>
      <c r="B5" s="1" t="s">
        <v>1112</v>
      </c>
      <c r="C5" s="1" t="s">
        <v>1113</v>
      </c>
    </row>
    <row r="6" spans="1:3" ht="14.5" x14ac:dyDescent="0.35">
      <c r="A6" s="1">
        <v>205</v>
      </c>
      <c r="B6" s="1" t="s">
        <v>1114</v>
      </c>
      <c r="C6" s="1" t="s">
        <v>1108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sqref="A1:C6"/>
    </sheetView>
  </sheetViews>
  <sheetFormatPr defaultColWidth="14.453125" defaultRowHeight="15" customHeight="1" x14ac:dyDescent="0.35"/>
  <cols>
    <col min="1" max="1" width="18.81640625" customWidth="1"/>
    <col min="2" max="2" width="17.08984375" customWidth="1"/>
    <col min="3" max="3" width="11.26953125" customWidth="1"/>
    <col min="4" max="4" width="10.26953125" customWidth="1"/>
    <col min="5" max="26" width="8.7265625" customWidth="1"/>
  </cols>
  <sheetData>
    <row r="1" spans="1:4" ht="14.5" x14ac:dyDescent="0.35">
      <c r="A1" s="3" t="s">
        <v>3</v>
      </c>
      <c r="B1" s="3" t="s">
        <v>1115</v>
      </c>
      <c r="C1" s="3" t="s">
        <v>1116</v>
      </c>
    </row>
    <row r="2" spans="1:4" ht="14.5" x14ac:dyDescent="0.35">
      <c r="A2" s="1">
        <v>301</v>
      </c>
      <c r="B2" s="1" t="s">
        <v>1117</v>
      </c>
      <c r="C2" s="2">
        <v>45186</v>
      </c>
    </row>
    <row r="3" spans="1:4" ht="14.5" x14ac:dyDescent="0.35">
      <c r="A3" s="1">
        <v>302</v>
      </c>
      <c r="B3" s="1" t="s">
        <v>1118</v>
      </c>
      <c r="C3" s="2">
        <v>44581</v>
      </c>
    </row>
    <row r="4" spans="1:4" ht="14.5" x14ac:dyDescent="0.35">
      <c r="A4" s="1">
        <v>303</v>
      </c>
      <c r="B4" s="1" t="s">
        <v>1119</v>
      </c>
      <c r="C4" s="2">
        <v>44895</v>
      </c>
    </row>
    <row r="5" spans="1:4" ht="14.5" x14ac:dyDescent="0.35">
      <c r="A5" s="1">
        <v>304</v>
      </c>
      <c r="B5" s="1" t="s">
        <v>1120</v>
      </c>
      <c r="C5" s="2">
        <v>45292</v>
      </c>
    </row>
    <row r="6" spans="1:4" ht="14.5" x14ac:dyDescent="0.35">
      <c r="A6" s="1">
        <v>305</v>
      </c>
      <c r="B6" s="1" t="s">
        <v>1121</v>
      </c>
      <c r="C6" s="2">
        <v>45065</v>
      </c>
    </row>
    <row r="14" spans="1:4" ht="15" customHeight="1" x14ac:dyDescent="0.35">
      <c r="D14" t="s">
        <v>1179</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election sqref="A1:B6"/>
    </sheetView>
  </sheetViews>
  <sheetFormatPr defaultColWidth="14.453125" defaultRowHeight="15" customHeight="1" x14ac:dyDescent="0.35"/>
  <cols>
    <col min="1" max="1" width="11.26953125" customWidth="1"/>
    <col min="2" max="2" width="14.36328125" customWidth="1"/>
    <col min="3" max="26" width="8.7265625" customWidth="1"/>
  </cols>
  <sheetData>
    <row r="1" spans="1:2" ht="14.5" x14ac:dyDescent="0.35">
      <c r="A1" s="3" t="s">
        <v>4</v>
      </c>
      <c r="B1" s="3" t="s">
        <v>1122</v>
      </c>
    </row>
    <row r="2" spans="1:2" ht="14.5" x14ac:dyDescent="0.35">
      <c r="A2" s="1">
        <v>101</v>
      </c>
      <c r="B2" s="1" t="s">
        <v>1123</v>
      </c>
    </row>
    <row r="3" spans="1:2" ht="14.5" x14ac:dyDescent="0.35">
      <c r="A3" s="1">
        <v>102</v>
      </c>
      <c r="B3" s="1" t="s">
        <v>1124</v>
      </c>
    </row>
    <row r="4" spans="1:2" ht="14.5" x14ac:dyDescent="0.35">
      <c r="A4" s="1">
        <v>103</v>
      </c>
      <c r="B4" s="1" t="s">
        <v>1125</v>
      </c>
    </row>
    <row r="5" spans="1:2" ht="14.5" x14ac:dyDescent="0.35">
      <c r="A5" s="1">
        <v>104</v>
      </c>
      <c r="B5" s="1" t="s">
        <v>1126</v>
      </c>
    </row>
    <row r="6" spans="1:2" ht="14.5" x14ac:dyDescent="0.35">
      <c r="A6" s="1">
        <v>105</v>
      </c>
      <c r="B6" s="1" t="s">
        <v>1127</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topLeftCell="A84" workbookViewId="0">
      <selection activeCell="E91" sqref="E91"/>
    </sheetView>
  </sheetViews>
  <sheetFormatPr defaultColWidth="14.453125" defaultRowHeight="15" customHeight="1" x14ac:dyDescent="0.35"/>
  <cols>
    <col min="1" max="1" width="13.81640625" customWidth="1"/>
    <col min="2" max="2" width="21.26953125" customWidth="1"/>
    <col min="3" max="3" width="11.26953125" customWidth="1"/>
    <col min="4" max="25" width="8.7265625" customWidth="1"/>
  </cols>
  <sheetData>
    <row r="1" spans="1:3" ht="14.5" x14ac:dyDescent="0.35">
      <c r="A1" s="3" t="s">
        <v>1128</v>
      </c>
      <c r="B1" s="3" t="s">
        <v>1129</v>
      </c>
      <c r="C1" s="3" t="s">
        <v>4</v>
      </c>
    </row>
    <row r="2" spans="1:3" ht="14.5" x14ac:dyDescent="0.35">
      <c r="A2" s="1">
        <v>401</v>
      </c>
      <c r="B2" s="1" t="s">
        <v>1130</v>
      </c>
      <c r="C2" s="1">
        <v>105</v>
      </c>
    </row>
    <row r="3" spans="1:3" ht="14.5" x14ac:dyDescent="0.35">
      <c r="A3" s="1">
        <v>402</v>
      </c>
      <c r="B3" s="1" t="s">
        <v>1131</v>
      </c>
      <c r="C3" s="1">
        <v>101</v>
      </c>
    </row>
    <row r="4" spans="1:3" ht="14.5" x14ac:dyDescent="0.35">
      <c r="A4" s="1">
        <v>403</v>
      </c>
      <c r="B4" s="1" t="s">
        <v>1132</v>
      </c>
      <c r="C4" s="1">
        <v>105</v>
      </c>
    </row>
    <row r="5" spans="1:3" ht="14.5" x14ac:dyDescent="0.35">
      <c r="A5" s="1">
        <v>404</v>
      </c>
      <c r="B5" s="1" t="s">
        <v>1133</v>
      </c>
      <c r="C5" s="1">
        <v>103</v>
      </c>
    </row>
    <row r="6" spans="1:3" ht="14.5" x14ac:dyDescent="0.35">
      <c r="A6" s="1">
        <v>405</v>
      </c>
      <c r="B6" s="1" t="s">
        <v>1134</v>
      </c>
      <c r="C6" s="1">
        <v>103</v>
      </c>
    </row>
    <row r="7" spans="1:3" ht="14.5" x14ac:dyDescent="0.35">
      <c r="A7" s="1">
        <v>406</v>
      </c>
      <c r="B7" s="1" t="s">
        <v>1135</v>
      </c>
      <c r="C7" s="1">
        <v>104</v>
      </c>
    </row>
    <row r="8" spans="1:3" ht="14.5" x14ac:dyDescent="0.35">
      <c r="A8" s="1">
        <v>407</v>
      </c>
      <c r="B8" s="1" t="s">
        <v>1136</v>
      </c>
      <c r="C8" s="1">
        <v>101</v>
      </c>
    </row>
    <row r="9" spans="1:3" ht="14.5" x14ac:dyDescent="0.35">
      <c r="A9" s="1">
        <v>408</v>
      </c>
      <c r="B9" s="1" t="s">
        <v>1137</v>
      </c>
      <c r="C9" s="1">
        <v>104</v>
      </c>
    </row>
    <row r="10" spans="1:3" ht="14.5" x14ac:dyDescent="0.35">
      <c r="A10" s="1">
        <v>409</v>
      </c>
      <c r="B10" s="1" t="s">
        <v>1138</v>
      </c>
      <c r="C10" s="1">
        <v>103</v>
      </c>
    </row>
    <row r="11" spans="1:3" ht="14.5" x14ac:dyDescent="0.35">
      <c r="A11" s="1">
        <v>410</v>
      </c>
      <c r="B11" s="1" t="s">
        <v>1139</v>
      </c>
      <c r="C11" s="1">
        <v>101</v>
      </c>
    </row>
    <row r="12" spans="1:3" ht="14.5" x14ac:dyDescent="0.35">
      <c r="A12" s="1">
        <v>411</v>
      </c>
      <c r="B12" s="1" t="s">
        <v>1140</v>
      </c>
      <c r="C12" s="1">
        <v>102</v>
      </c>
    </row>
    <row r="13" spans="1:3" ht="14.5" x14ac:dyDescent="0.35">
      <c r="A13" s="1">
        <v>412</v>
      </c>
      <c r="B13" s="1" t="s">
        <v>1141</v>
      </c>
      <c r="C13" s="1">
        <v>104</v>
      </c>
    </row>
    <row r="14" spans="1:3" ht="14.5" x14ac:dyDescent="0.35">
      <c r="A14" s="1">
        <v>413</v>
      </c>
      <c r="B14" s="1" t="s">
        <v>1142</v>
      </c>
      <c r="C14" s="1">
        <v>104</v>
      </c>
    </row>
    <row r="15" spans="1:3" ht="14.5" x14ac:dyDescent="0.35">
      <c r="A15" s="1">
        <v>414</v>
      </c>
      <c r="B15" s="1" t="s">
        <v>1135</v>
      </c>
      <c r="C15" s="1">
        <v>103</v>
      </c>
    </row>
    <row r="16" spans="1:3" ht="14.5" x14ac:dyDescent="0.35">
      <c r="A16" s="1">
        <v>415</v>
      </c>
      <c r="B16" s="1" t="s">
        <v>1143</v>
      </c>
      <c r="C16" s="1">
        <v>105</v>
      </c>
    </row>
    <row r="17" spans="1:3" ht="14.5" x14ac:dyDescent="0.35">
      <c r="A17" s="1">
        <v>416</v>
      </c>
      <c r="B17" s="1" t="s">
        <v>1144</v>
      </c>
      <c r="C17" s="1">
        <v>105</v>
      </c>
    </row>
    <row r="18" spans="1:3" ht="14.5" x14ac:dyDescent="0.35">
      <c r="A18" s="1">
        <v>417</v>
      </c>
      <c r="B18" s="1" t="s">
        <v>1145</v>
      </c>
      <c r="C18" s="1">
        <v>103</v>
      </c>
    </row>
    <row r="19" spans="1:3" ht="14.5" x14ac:dyDescent="0.35">
      <c r="A19" s="1">
        <v>418</v>
      </c>
      <c r="B19" s="1" t="s">
        <v>1146</v>
      </c>
      <c r="C19" s="1">
        <v>102</v>
      </c>
    </row>
    <row r="20" spans="1:3" ht="14.5" x14ac:dyDescent="0.35">
      <c r="A20" s="1">
        <v>419</v>
      </c>
      <c r="B20" s="1" t="s">
        <v>1147</v>
      </c>
      <c r="C20" s="1">
        <v>101</v>
      </c>
    </row>
    <row r="21" spans="1:3" ht="15.75" customHeight="1" x14ac:dyDescent="0.35">
      <c r="A21" s="1">
        <v>420</v>
      </c>
      <c r="B21" s="1" t="s">
        <v>1148</v>
      </c>
      <c r="C21" s="1">
        <v>101</v>
      </c>
    </row>
    <row r="22" spans="1:3" ht="15.75" customHeight="1" x14ac:dyDescent="0.35">
      <c r="A22" s="1">
        <v>421</v>
      </c>
      <c r="B22" s="1" t="s">
        <v>1149</v>
      </c>
      <c r="C22" s="1">
        <v>101</v>
      </c>
    </row>
    <row r="23" spans="1:3" ht="15.75" customHeight="1" x14ac:dyDescent="0.35">
      <c r="A23" s="1">
        <v>422</v>
      </c>
      <c r="B23" s="1" t="s">
        <v>1150</v>
      </c>
      <c r="C23" s="1">
        <v>101</v>
      </c>
    </row>
    <row r="24" spans="1:3" ht="15.75" customHeight="1" x14ac:dyDescent="0.35">
      <c r="A24" s="1">
        <v>423</v>
      </c>
      <c r="B24" s="1" t="s">
        <v>1151</v>
      </c>
      <c r="C24" s="1">
        <v>104</v>
      </c>
    </row>
    <row r="25" spans="1:3" ht="15.75" customHeight="1" x14ac:dyDescent="0.35">
      <c r="A25" s="1">
        <v>424</v>
      </c>
      <c r="B25" s="1" t="s">
        <v>1152</v>
      </c>
      <c r="C25" s="1">
        <v>102</v>
      </c>
    </row>
    <row r="26" spans="1:3" ht="15.75" customHeight="1" x14ac:dyDescent="0.35">
      <c r="A26" s="1">
        <v>425</v>
      </c>
      <c r="B26" s="1" t="s">
        <v>1153</v>
      </c>
      <c r="C26" s="1">
        <v>103</v>
      </c>
    </row>
    <row r="27" spans="1:3" ht="15.75" customHeight="1" x14ac:dyDescent="0.35">
      <c r="A27" s="1">
        <v>426</v>
      </c>
      <c r="B27" s="1" t="s">
        <v>1154</v>
      </c>
      <c r="C27" s="1">
        <v>101</v>
      </c>
    </row>
    <row r="28" spans="1:3" ht="15.75" customHeight="1" x14ac:dyDescent="0.35">
      <c r="A28" s="1">
        <v>427</v>
      </c>
      <c r="B28" s="1" t="s">
        <v>1155</v>
      </c>
      <c r="C28" s="1">
        <v>103</v>
      </c>
    </row>
    <row r="29" spans="1:3" ht="15.75" customHeight="1" x14ac:dyDescent="0.35">
      <c r="A29" s="1">
        <v>428</v>
      </c>
      <c r="B29" s="1" t="s">
        <v>1156</v>
      </c>
      <c r="C29" s="1">
        <v>103</v>
      </c>
    </row>
    <row r="30" spans="1:3" ht="15.75" customHeight="1" x14ac:dyDescent="0.35">
      <c r="A30" s="1">
        <v>429</v>
      </c>
      <c r="B30" s="1" t="s">
        <v>1138</v>
      </c>
      <c r="C30" s="1">
        <v>105</v>
      </c>
    </row>
    <row r="31" spans="1:3" ht="15.75" customHeight="1" x14ac:dyDescent="0.35">
      <c r="A31" s="1">
        <v>430</v>
      </c>
      <c r="B31" s="1" t="s">
        <v>1157</v>
      </c>
      <c r="C31" s="1">
        <v>102</v>
      </c>
    </row>
    <row r="32" spans="1:3" ht="15.75" customHeight="1" x14ac:dyDescent="0.35">
      <c r="A32" s="1">
        <v>431</v>
      </c>
      <c r="B32" s="1" t="s">
        <v>1158</v>
      </c>
      <c r="C32" s="1">
        <v>105</v>
      </c>
    </row>
    <row r="33" spans="1:3" ht="15.75" customHeight="1" x14ac:dyDescent="0.35">
      <c r="A33" s="1">
        <v>432</v>
      </c>
      <c r="B33" s="1" t="s">
        <v>1159</v>
      </c>
      <c r="C33" s="1">
        <v>105</v>
      </c>
    </row>
    <row r="34" spans="1:3" ht="15.75" customHeight="1" x14ac:dyDescent="0.35">
      <c r="A34" s="1">
        <v>433</v>
      </c>
      <c r="B34" s="1" t="s">
        <v>1160</v>
      </c>
      <c r="C34" s="1">
        <v>103</v>
      </c>
    </row>
    <row r="35" spans="1:3" ht="15.75" customHeight="1" x14ac:dyDescent="0.35">
      <c r="A35" s="1">
        <v>434</v>
      </c>
      <c r="B35" s="1" t="s">
        <v>1161</v>
      </c>
      <c r="C35" s="1">
        <v>105</v>
      </c>
    </row>
    <row r="36" spans="1:3" ht="15.75" customHeight="1" x14ac:dyDescent="0.35">
      <c r="A36" s="1">
        <v>435</v>
      </c>
      <c r="B36" s="1" t="s">
        <v>1162</v>
      </c>
      <c r="C36" s="1">
        <v>102</v>
      </c>
    </row>
    <row r="37" spans="1:3" ht="15.75" customHeight="1" x14ac:dyDescent="0.35">
      <c r="A37" s="1">
        <v>436</v>
      </c>
      <c r="B37" s="1" t="s">
        <v>1163</v>
      </c>
      <c r="C37" s="1">
        <v>103</v>
      </c>
    </row>
    <row r="38" spans="1:3" ht="15.75" customHeight="1" x14ac:dyDescent="0.35">
      <c r="A38" s="1">
        <v>437</v>
      </c>
      <c r="B38" s="1" t="s">
        <v>1164</v>
      </c>
      <c r="C38" s="1">
        <v>105</v>
      </c>
    </row>
    <row r="39" spans="1:3" ht="15.75" customHeight="1" x14ac:dyDescent="0.35">
      <c r="A39" s="1">
        <v>438</v>
      </c>
      <c r="B39" s="1" t="s">
        <v>1165</v>
      </c>
      <c r="C39" s="1">
        <v>103</v>
      </c>
    </row>
    <row r="40" spans="1:3" ht="15.75" customHeight="1" x14ac:dyDescent="0.35">
      <c r="A40" s="1">
        <v>439</v>
      </c>
      <c r="B40" s="1" t="s">
        <v>1117</v>
      </c>
      <c r="C40" s="1">
        <v>102</v>
      </c>
    </row>
    <row r="41" spans="1:3" ht="15.75" customHeight="1" x14ac:dyDescent="0.35">
      <c r="A41" s="1">
        <v>440</v>
      </c>
      <c r="B41" s="1" t="s">
        <v>1118</v>
      </c>
      <c r="C41" s="1">
        <v>105</v>
      </c>
    </row>
    <row r="42" spans="1:3" ht="15.75" customHeight="1" x14ac:dyDescent="0.35">
      <c r="A42" s="1">
        <v>441</v>
      </c>
      <c r="B42" s="1" t="s">
        <v>1119</v>
      </c>
      <c r="C42" s="1">
        <v>101</v>
      </c>
    </row>
    <row r="43" spans="1:3" ht="15.75" customHeight="1" x14ac:dyDescent="0.35">
      <c r="A43" s="1">
        <v>442</v>
      </c>
      <c r="B43" s="1" t="s">
        <v>1120</v>
      </c>
      <c r="C43" s="1">
        <v>103</v>
      </c>
    </row>
    <row r="44" spans="1:3" ht="15.75" customHeight="1" x14ac:dyDescent="0.35">
      <c r="A44" s="1">
        <v>443</v>
      </c>
      <c r="B44" s="1" t="s">
        <v>1121</v>
      </c>
      <c r="C44" s="1">
        <v>101</v>
      </c>
    </row>
    <row r="45" spans="1:3" ht="15.75" customHeight="1" x14ac:dyDescent="0.35">
      <c r="A45" s="1">
        <v>444</v>
      </c>
      <c r="B45" s="1" t="s">
        <v>1166</v>
      </c>
      <c r="C45" s="1">
        <v>105</v>
      </c>
    </row>
    <row r="46" spans="1:3" ht="15.75" customHeight="1" x14ac:dyDescent="0.35">
      <c r="A46" s="1">
        <v>445</v>
      </c>
      <c r="B46" s="1" t="s">
        <v>1167</v>
      </c>
      <c r="C46" s="1">
        <v>104</v>
      </c>
    </row>
    <row r="47" spans="1:3" ht="15.75" customHeight="1" x14ac:dyDescent="0.35">
      <c r="A47" s="1">
        <v>446</v>
      </c>
      <c r="B47" s="1" t="s">
        <v>1168</v>
      </c>
      <c r="C47" s="1">
        <v>105</v>
      </c>
    </row>
    <row r="48" spans="1:3" ht="15.75" customHeight="1" x14ac:dyDescent="0.35">
      <c r="A48" s="1">
        <v>447</v>
      </c>
      <c r="B48" s="1" t="s">
        <v>1169</v>
      </c>
      <c r="C48" s="1">
        <v>102</v>
      </c>
    </row>
    <row r="49" spans="1:3" ht="15.75" customHeight="1" x14ac:dyDescent="0.35">
      <c r="A49" s="1">
        <v>448</v>
      </c>
      <c r="B49" s="1" t="s">
        <v>1170</v>
      </c>
      <c r="C49" s="1">
        <v>104</v>
      </c>
    </row>
    <row r="50" spans="1:3" ht="15.75" customHeight="1" x14ac:dyDescent="0.35">
      <c r="A50" s="1">
        <v>449</v>
      </c>
      <c r="B50" s="1" t="s">
        <v>1171</v>
      </c>
      <c r="C50" s="1">
        <v>103</v>
      </c>
    </row>
    <row r="51" spans="1:3" ht="15.75" customHeight="1" x14ac:dyDescent="0.35">
      <c r="A51" s="1">
        <v>450</v>
      </c>
      <c r="B51" s="1" t="s">
        <v>1172</v>
      </c>
      <c r="C51" s="1">
        <v>104</v>
      </c>
    </row>
    <row r="52" spans="1:3" ht="15.75" customHeight="1" x14ac:dyDescent="0.35">
      <c r="A52" s="1">
        <v>451</v>
      </c>
      <c r="B52" s="1" t="s">
        <v>1173</v>
      </c>
      <c r="C52" s="1">
        <v>101</v>
      </c>
    </row>
    <row r="53" spans="1:3" ht="15.75" customHeight="1" x14ac:dyDescent="0.35">
      <c r="A53" s="1">
        <v>452</v>
      </c>
      <c r="B53" s="1" t="s">
        <v>1174</v>
      </c>
      <c r="C53" s="1">
        <v>102</v>
      </c>
    </row>
    <row r="54" spans="1:3" ht="15.75" customHeight="1" x14ac:dyDescent="0.35">
      <c r="A54" s="1">
        <v>453</v>
      </c>
      <c r="B54" s="1" t="s">
        <v>1175</v>
      </c>
      <c r="C54" s="1">
        <v>101</v>
      </c>
    </row>
    <row r="55" spans="1:3" ht="15.75" customHeight="1" x14ac:dyDescent="0.35">
      <c r="A55" s="1">
        <v>454</v>
      </c>
      <c r="B55" s="1" t="s">
        <v>1165</v>
      </c>
      <c r="C55" s="1">
        <v>104</v>
      </c>
    </row>
    <row r="56" spans="1:3" ht="15.75" customHeight="1" x14ac:dyDescent="0.35">
      <c r="A56" s="1">
        <v>455</v>
      </c>
      <c r="B56" s="1" t="s">
        <v>1176</v>
      </c>
      <c r="C56" s="1">
        <v>103</v>
      </c>
    </row>
    <row r="57" spans="1:3" ht="15.75" customHeight="1" x14ac:dyDescent="0.35">
      <c r="A57" s="1">
        <v>456</v>
      </c>
      <c r="B57" s="1" t="s">
        <v>1137</v>
      </c>
      <c r="C57" s="1">
        <v>102</v>
      </c>
    </row>
    <row r="58" spans="1:3" ht="15.75" customHeight="1" x14ac:dyDescent="0.35">
      <c r="A58" s="1">
        <v>457</v>
      </c>
      <c r="B58" s="1" t="s">
        <v>1177</v>
      </c>
      <c r="C58" s="1">
        <v>102</v>
      </c>
    </row>
    <row r="59" spans="1:3" ht="15.75" customHeight="1" x14ac:dyDescent="0.35">
      <c r="A59" s="1">
        <v>458</v>
      </c>
      <c r="B59" s="1" t="s">
        <v>1139</v>
      </c>
      <c r="C59" s="1">
        <v>104</v>
      </c>
    </row>
    <row r="60" spans="1:3" ht="15.75" customHeight="1" x14ac:dyDescent="0.35">
      <c r="A60" s="1">
        <v>459</v>
      </c>
      <c r="B60" s="1" t="s">
        <v>1140</v>
      </c>
      <c r="C60" s="1">
        <v>103</v>
      </c>
    </row>
    <row r="61" spans="1:3" ht="15.75" customHeight="1" x14ac:dyDescent="0.35">
      <c r="A61" s="1">
        <v>460</v>
      </c>
      <c r="B61" s="1" t="s">
        <v>1141</v>
      </c>
      <c r="C61" s="1">
        <v>105</v>
      </c>
    </row>
    <row r="62" spans="1:3" ht="15.75" customHeight="1" x14ac:dyDescent="0.35">
      <c r="A62" s="1">
        <v>461</v>
      </c>
      <c r="B62" s="1" t="s">
        <v>1142</v>
      </c>
      <c r="C62" s="1">
        <v>101</v>
      </c>
    </row>
    <row r="63" spans="1:3" ht="15.75" customHeight="1" x14ac:dyDescent="0.35">
      <c r="A63" s="1">
        <v>462</v>
      </c>
      <c r="B63" s="1" t="s">
        <v>1135</v>
      </c>
      <c r="C63" s="1">
        <v>102</v>
      </c>
    </row>
    <row r="64" spans="1:3" ht="15.75" customHeight="1" x14ac:dyDescent="0.35">
      <c r="A64" s="1">
        <v>463</v>
      </c>
      <c r="B64" s="1" t="s">
        <v>1143</v>
      </c>
      <c r="C64" s="1">
        <v>101</v>
      </c>
    </row>
    <row r="65" spans="1:3" ht="15.75" customHeight="1" x14ac:dyDescent="0.35">
      <c r="A65" s="1">
        <v>464</v>
      </c>
      <c r="B65" s="1" t="s">
        <v>1144</v>
      </c>
      <c r="C65" s="1">
        <v>105</v>
      </c>
    </row>
    <row r="66" spans="1:3" ht="15.75" customHeight="1" x14ac:dyDescent="0.35">
      <c r="A66" s="1">
        <v>465</v>
      </c>
      <c r="B66" s="1" t="s">
        <v>1145</v>
      </c>
      <c r="C66" s="1">
        <v>101</v>
      </c>
    </row>
    <row r="67" spans="1:3" ht="15.75" customHeight="1" x14ac:dyDescent="0.35">
      <c r="A67" s="1">
        <v>466</v>
      </c>
      <c r="B67" s="1" t="s">
        <v>1146</v>
      </c>
      <c r="C67" s="1">
        <v>105</v>
      </c>
    </row>
    <row r="68" spans="1:3" ht="15.75" customHeight="1" x14ac:dyDescent="0.35">
      <c r="A68" s="1">
        <v>467</v>
      </c>
      <c r="B68" s="1" t="s">
        <v>1147</v>
      </c>
      <c r="C68" s="1">
        <v>103</v>
      </c>
    </row>
    <row r="69" spans="1:3" ht="15.75" customHeight="1" x14ac:dyDescent="0.35">
      <c r="A69" s="1">
        <v>468</v>
      </c>
      <c r="B69" s="1" t="s">
        <v>1148</v>
      </c>
      <c r="C69" s="1">
        <v>102</v>
      </c>
    </row>
    <row r="70" spans="1:3" ht="15.75" customHeight="1" x14ac:dyDescent="0.35">
      <c r="A70" s="1">
        <v>469</v>
      </c>
      <c r="B70" s="1" t="s">
        <v>1149</v>
      </c>
      <c r="C70" s="1">
        <v>105</v>
      </c>
    </row>
    <row r="71" spans="1:3" ht="15.75" customHeight="1" x14ac:dyDescent="0.35">
      <c r="A71" s="1">
        <v>470</v>
      </c>
      <c r="B71" s="1" t="s">
        <v>1150</v>
      </c>
      <c r="C71" s="1">
        <v>104</v>
      </c>
    </row>
    <row r="72" spans="1:3" ht="15.75" customHeight="1" x14ac:dyDescent="0.35">
      <c r="A72" s="1">
        <v>471</v>
      </c>
      <c r="B72" s="1" t="s">
        <v>1151</v>
      </c>
      <c r="C72" s="1">
        <v>105</v>
      </c>
    </row>
    <row r="73" spans="1:3" ht="15.75" customHeight="1" x14ac:dyDescent="0.35">
      <c r="A73" s="1">
        <v>472</v>
      </c>
      <c r="B73" s="1" t="s">
        <v>1152</v>
      </c>
      <c r="C73" s="1">
        <v>105</v>
      </c>
    </row>
    <row r="74" spans="1:3" ht="15.75" customHeight="1" x14ac:dyDescent="0.35">
      <c r="A74" s="1">
        <v>473</v>
      </c>
      <c r="B74" s="1" t="s">
        <v>1153</v>
      </c>
      <c r="C74" s="1">
        <v>102</v>
      </c>
    </row>
    <row r="75" spans="1:3" ht="15.75" customHeight="1" x14ac:dyDescent="0.35">
      <c r="A75" s="1">
        <v>474</v>
      </c>
      <c r="B75" s="1" t="s">
        <v>1154</v>
      </c>
      <c r="C75" s="1">
        <v>105</v>
      </c>
    </row>
    <row r="76" spans="1:3" ht="15.75" customHeight="1" x14ac:dyDescent="0.35">
      <c r="A76" s="1">
        <v>475</v>
      </c>
      <c r="B76" s="1" t="s">
        <v>1155</v>
      </c>
      <c r="C76" s="1">
        <v>102</v>
      </c>
    </row>
    <row r="77" spans="1:3" ht="15.75" customHeight="1" x14ac:dyDescent="0.35">
      <c r="A77" s="1">
        <v>476</v>
      </c>
      <c r="B77" s="1" t="s">
        <v>1156</v>
      </c>
      <c r="C77" s="1">
        <v>104</v>
      </c>
    </row>
    <row r="78" spans="1:3" ht="15.75" customHeight="1" x14ac:dyDescent="0.35">
      <c r="A78" s="1">
        <v>477</v>
      </c>
      <c r="B78" s="1" t="s">
        <v>1138</v>
      </c>
      <c r="C78" s="1">
        <v>104</v>
      </c>
    </row>
    <row r="79" spans="1:3" ht="15.75" customHeight="1" x14ac:dyDescent="0.35">
      <c r="A79" s="1">
        <v>478</v>
      </c>
      <c r="B79" s="1" t="s">
        <v>1157</v>
      </c>
      <c r="C79" s="1">
        <v>104</v>
      </c>
    </row>
    <row r="80" spans="1:3" ht="15.75" customHeight="1" x14ac:dyDescent="0.35">
      <c r="A80" s="1">
        <v>479</v>
      </c>
      <c r="B80" s="1" t="s">
        <v>1158</v>
      </c>
      <c r="C80" s="1">
        <v>104</v>
      </c>
    </row>
    <row r="81" spans="1:3" ht="15.75" customHeight="1" x14ac:dyDescent="0.35">
      <c r="A81" s="1">
        <v>480</v>
      </c>
      <c r="B81" s="1" t="s">
        <v>1159</v>
      </c>
      <c r="C81" s="1">
        <v>103</v>
      </c>
    </row>
    <row r="82" spans="1:3" ht="15.75" customHeight="1" x14ac:dyDescent="0.35">
      <c r="A82" s="1">
        <v>481</v>
      </c>
      <c r="B82" s="1" t="s">
        <v>1160</v>
      </c>
      <c r="C82" s="1">
        <v>105</v>
      </c>
    </row>
    <row r="83" spans="1:3" ht="15.75" customHeight="1" x14ac:dyDescent="0.35">
      <c r="A83" s="1">
        <v>482</v>
      </c>
      <c r="B83" s="1" t="s">
        <v>1161</v>
      </c>
      <c r="C83" s="1">
        <v>103</v>
      </c>
    </row>
    <row r="84" spans="1:3" ht="15.75" customHeight="1" x14ac:dyDescent="0.35">
      <c r="A84" s="1">
        <v>483</v>
      </c>
      <c r="B84" s="1" t="s">
        <v>1162</v>
      </c>
      <c r="C84" s="1">
        <v>102</v>
      </c>
    </row>
    <row r="85" spans="1:3" ht="15.75" customHeight="1" x14ac:dyDescent="0.35">
      <c r="A85" s="1">
        <v>484</v>
      </c>
      <c r="B85" s="1" t="s">
        <v>1163</v>
      </c>
      <c r="C85" s="1">
        <v>105</v>
      </c>
    </row>
    <row r="86" spans="1:3" ht="15.75" customHeight="1" x14ac:dyDescent="0.35">
      <c r="A86" s="1">
        <v>485</v>
      </c>
      <c r="B86" s="1" t="s">
        <v>1164</v>
      </c>
      <c r="C86" s="1">
        <v>103</v>
      </c>
    </row>
    <row r="87" spans="1:3" ht="15.75" customHeight="1" x14ac:dyDescent="0.35">
      <c r="A87" s="1">
        <v>486</v>
      </c>
      <c r="B87" s="1" t="s">
        <v>1165</v>
      </c>
      <c r="C87" s="1">
        <v>101</v>
      </c>
    </row>
    <row r="88" spans="1:3" ht="15.75" customHeight="1" x14ac:dyDescent="0.35">
      <c r="A88" s="1">
        <v>487</v>
      </c>
      <c r="B88" s="1" t="s">
        <v>1117</v>
      </c>
      <c r="C88" s="1">
        <v>105</v>
      </c>
    </row>
    <row r="89" spans="1:3" ht="15.75" customHeight="1" x14ac:dyDescent="0.35">
      <c r="A89" s="1">
        <v>488</v>
      </c>
      <c r="B89" s="1" t="s">
        <v>1118</v>
      </c>
      <c r="C89" s="1">
        <v>103</v>
      </c>
    </row>
    <row r="90" spans="1:3" ht="15.75" customHeight="1" x14ac:dyDescent="0.35">
      <c r="A90" s="1">
        <v>489</v>
      </c>
      <c r="B90" s="1" t="s">
        <v>1119</v>
      </c>
      <c r="C90" s="1">
        <v>104</v>
      </c>
    </row>
    <row r="91" spans="1:3" ht="15.75" customHeight="1" x14ac:dyDescent="0.35">
      <c r="A91" s="1">
        <v>490</v>
      </c>
      <c r="B91" s="1" t="s">
        <v>1120</v>
      </c>
      <c r="C91" s="1">
        <v>101</v>
      </c>
    </row>
    <row r="92" spans="1:3" ht="15.75" customHeight="1" x14ac:dyDescent="0.35">
      <c r="A92" s="1">
        <v>491</v>
      </c>
      <c r="B92" s="1" t="s">
        <v>1121</v>
      </c>
      <c r="C92" s="1">
        <v>102</v>
      </c>
    </row>
    <row r="93" spans="1:3" ht="15.75" customHeight="1" x14ac:dyDescent="0.35">
      <c r="A93" s="1">
        <v>492</v>
      </c>
      <c r="B93" s="1" t="s">
        <v>1166</v>
      </c>
      <c r="C93" s="1">
        <v>105</v>
      </c>
    </row>
    <row r="94" spans="1:3" ht="15.75" customHeight="1" x14ac:dyDescent="0.35">
      <c r="A94" s="1">
        <v>493</v>
      </c>
      <c r="B94" s="1" t="s">
        <v>1167</v>
      </c>
      <c r="C94" s="1">
        <v>101</v>
      </c>
    </row>
    <row r="95" spans="1:3" ht="15.75" customHeight="1" x14ac:dyDescent="0.35">
      <c r="A95" s="1">
        <v>494</v>
      </c>
      <c r="B95" s="1" t="s">
        <v>1168</v>
      </c>
      <c r="C95" s="1">
        <v>105</v>
      </c>
    </row>
    <row r="96" spans="1:3" ht="15.75" customHeight="1" x14ac:dyDescent="0.35">
      <c r="A96" s="1">
        <v>495</v>
      </c>
      <c r="B96" s="1" t="s">
        <v>1169</v>
      </c>
      <c r="C96" s="1">
        <v>103</v>
      </c>
    </row>
    <row r="97" spans="1:3" ht="15.75" customHeight="1" x14ac:dyDescent="0.35">
      <c r="A97" s="1">
        <v>496</v>
      </c>
      <c r="B97" s="1" t="s">
        <v>1170</v>
      </c>
      <c r="C97" s="1">
        <v>104</v>
      </c>
    </row>
    <row r="98" spans="1:3" ht="15.75" customHeight="1" x14ac:dyDescent="0.35">
      <c r="A98" s="1">
        <v>497</v>
      </c>
      <c r="B98" s="1" t="s">
        <v>1171</v>
      </c>
      <c r="C98" s="1">
        <v>102</v>
      </c>
    </row>
    <row r="99" spans="1:3" ht="15.75" customHeight="1" x14ac:dyDescent="0.35">
      <c r="A99" s="1">
        <v>498</v>
      </c>
      <c r="B99" s="1" t="s">
        <v>1172</v>
      </c>
      <c r="C99" s="1">
        <v>105</v>
      </c>
    </row>
    <row r="100" spans="1:3" ht="15.75" customHeight="1" x14ac:dyDescent="0.35">
      <c r="A100" s="1">
        <v>499</v>
      </c>
      <c r="B100" s="1" t="s">
        <v>1173</v>
      </c>
      <c r="C100" s="1">
        <v>105</v>
      </c>
    </row>
    <row r="101" spans="1:3" ht="15.75" customHeight="1" x14ac:dyDescent="0.35">
      <c r="A101" s="1">
        <v>500</v>
      </c>
      <c r="B101" s="1" t="s">
        <v>1174</v>
      </c>
      <c r="C101" s="1">
        <v>101</v>
      </c>
    </row>
    <row r="102" spans="1:3" ht="15.75" customHeight="1" x14ac:dyDescent="0.35"/>
    <row r="103" spans="1:3" ht="15.75" customHeight="1" x14ac:dyDescent="0.35"/>
    <row r="104" spans="1:3" ht="15.75" customHeight="1" x14ac:dyDescent="0.35"/>
    <row r="105" spans="1:3" ht="15.75" customHeight="1" x14ac:dyDescent="0.35"/>
    <row r="106" spans="1:3" ht="15.75" customHeight="1" x14ac:dyDescent="0.35"/>
    <row r="107" spans="1:3" ht="15.75" customHeight="1" x14ac:dyDescent="0.35"/>
    <row r="108" spans="1:3" ht="15.75" customHeight="1" x14ac:dyDescent="0.35"/>
    <row r="109" spans="1:3" ht="15.75" customHeight="1" x14ac:dyDescent="0.35"/>
    <row r="110" spans="1:3" ht="15.75" customHeight="1" x14ac:dyDescent="0.35"/>
    <row r="111" spans="1:3" ht="15.75" customHeight="1" x14ac:dyDescent="0.35"/>
    <row r="112" spans="1: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3A629-0D47-4732-9FD5-71372F515B68}">
  <dimension ref="B2:E12"/>
  <sheetViews>
    <sheetView showGridLines="0" workbookViewId="0">
      <selection activeCell="F11" sqref="F11"/>
    </sheetView>
  </sheetViews>
  <sheetFormatPr defaultRowHeight="14.5" x14ac:dyDescent="0.35"/>
  <sheetData>
    <row r="2" spans="2:5" ht="23.5" x14ac:dyDescent="0.55000000000000004">
      <c r="B2" s="38" t="s">
        <v>1201</v>
      </c>
      <c r="C2" s="38"/>
      <c r="D2" s="38" t="s">
        <v>1202</v>
      </c>
      <c r="E2" s="38"/>
    </row>
    <row r="4" spans="2:5" ht="18.5" x14ac:dyDescent="0.45">
      <c r="B4" s="40" t="s">
        <v>1203</v>
      </c>
    </row>
    <row r="5" spans="2:5" x14ac:dyDescent="0.35">
      <c r="B5" s="39" t="s">
        <v>1204</v>
      </c>
    </row>
    <row r="6" spans="2:5" x14ac:dyDescent="0.35">
      <c r="B6" s="39" t="s">
        <v>1205</v>
      </c>
    </row>
    <row r="7" spans="2:5" x14ac:dyDescent="0.35">
      <c r="B7" s="39" t="s">
        <v>1206</v>
      </c>
    </row>
    <row r="10" spans="2:5" x14ac:dyDescent="0.35">
      <c r="B10" s="39" t="s">
        <v>1207</v>
      </c>
    </row>
    <row r="11" spans="2:5" x14ac:dyDescent="0.35">
      <c r="B11" s="39" t="s">
        <v>1208</v>
      </c>
    </row>
    <row r="12" spans="2:5" x14ac:dyDescent="0.35">
      <c r="B12" s="39" t="s">
        <v>1209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c d 0 e c 0 9 8 - 9 c b 9 - 4 7 2 9 - 8 b 3 5 - c a 7 9 e 7 1 8 b 7 e 3 " > < 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 2 0 3 < / a : S i z e A t D p i 9 6 > < a : V i s i b l e > t r u e < / a : V i s i b l e > < / V a l u e > < / K e y V a l u e O f s t r i n g S a n d b o x E d i t o r . M e a s u r e G r i d S t a t e S c d E 3 5 R y > < K e y V a l u e O f s t r i n g S a n d b o x E d i t o r . M e a s u r e G r i d S t a t e S c d E 3 5 R y > < K e y > T a b l e 2 < / K e y > < V a l u e   x m l n s : a = " h t t p : / / s c h e m a s . d a t a c o n t r a c t . o r g / 2 0 0 4 / 0 7 / M i c r o s o f t . A n a l y s i s S e r v i c e s . C o m m o n " > < a : H a s F o c u s > t r u e < / a : H a s F o c u s > < a : S i z e A t D p i 9 6 > 1 3 6 < / a : S i z e A t D p i 9 6 > < a : V i s i b l e > t r u e < / a : V i s i b l e > < / V a l u e > < / K e y V a l u e O f s t r i n g S a n d b o x E d i t o r . M e a s u r e G r i d S t a t e S c d E 3 5 R y > < K e y V a l u e O f s t r i n g S a n d b o x E d i t o r . M e a s u r e G r i d S t a t e S c d E 3 5 R y > < K e y > T a b l e 4 < / K e y > < V a l u e   x m l n s : a = " h t t p : / / s c h e m a s . d a t a c o n t r a c t . o r g / 2 0 0 4 / 0 7 / M i c r o s o f t . A n a l y s i s S e r v i c e s . C o m m o n " > < a : H a s F o c u s > f a l s e < / a : H a s F o c u s > < a : S i z e A t D p i 9 6 > 1 3 4 < / a : S i z e A t D p i 9 6 > < a : V i s i b l e > t r u e < / a : V i s i b l e > < / V a l u e > < / K e y V a l u e O f s t r i n g S a n d b o x E d i t o r . M e a s u r e G r i d S t a t e S c d E 3 5 R y > < K e y V a l u e O f s t r i n g S a n d b o x E d i t o r . M e a s u r e G r i d S t a t e S c d E 3 5 R y > < K e y > T a b l e 5 < / K e y > < V a l u e   x m l n s : a = " h t t p : / / s c h e m a s . d a t a c o n t r a c t . o r g / 2 0 0 4 / 0 7 / M i c r o s o f t . A n a l y s i s S e r v i c e s . C o m m o n " > < a : H a s F o c u s > f a l s e < / a : H a s F o c u s > < a : S i z e A t D p i 9 6 > 1 3 4 < / a : S i z e A t D p i 9 6 > < a : V i s i b l e > t r u e < / a : V i s i b l e > < / V a l u e > < / K e y V a l u e O f s t r i n g S a n d b o x E d i t o r . M e a s u r e G r i d S t a t e S c d E 3 5 R y > < K e y V a l u e O f s t r i n g S a n d b o x E d i t o r . M e a s u r e G r i d S t a t e S c d E 3 5 R y > < K e y > T a b l e 6 < / K e y > < V a l u e   x m l n s : a = " h t t p : / / s c h e m a s . d a t a c o n t r a c t . o r g / 2 0 0 4 / 0 7 / M i c r o s o f t . A n a l y s i s S e r v i c e s . C o m m o n " > < a : H a s F o c u s > t r u e < / a : H a s F o c u s > < a : S i z e A t D p i 9 6 > 1 4 0 < / a : S i z e A t D p i 9 6 > < a : V i s i b l e > t r u e < / a : V i s i b l e > < / V a l u e > < / K e y V a l u e O f s t r i n g S a n d b o x E d i t o r . M e a s u r e G r i d S t a t e S c d E 3 5 R y > < / A r r a y O f K e y V a l u e O f s t r i n g S a n d b o x E d i t o r . M e a s u r e G r i d S t a t e S c d E 3 5 R y > ] ] > < / C u s t o m C o n t e n t > < / G e m i n i > 
</file>

<file path=customXml/item12.xml>��< ? x m l   v e r s i o n = " 1 . 0 "   e n c o d i n g = " u t f - 1 6 " ? > < D a t a M a s h u p   x m l n s = " h t t p : / / s c h e m a s . m i c r o s o f t . c o m / D a t a M a s h u p " > A A A A A B Q D A A B Q S w M E F A A C A A g A j X x 6 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j X x 6 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1 8 e l k o i k e 4 D g A A A B E A A A A T A B w A R m 9 y b X V s Y X M v U 2 V j d G l v b j E u b S C i G A A o o B Q A A A A A A A A A A A A A A A A A A A A A A A A A A A A r T k 0 u y c z P U w i G 0 I b W A F B L A Q I t A B Q A A g A I A I 1 8 e l m G V K h z p A A A A P Y A A A A S A A A A A A A A A A A A A A A A A A A A A A B D b 2 5 m a W c v U G F j a 2 F n Z S 5 4 b W x Q S w E C L Q A U A A I A C A C N f H p Z D 8 r p q 6 Q A A A D p A A A A E w A A A A A A A A A A A A A A A A D w A A A A W 0 N v b n R l b n R f V H l w Z X N d L n h t b F B L A Q I t A B Q A A g A I A I 1 8 e 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x 5 p r O S X g z U + I z / q + U 5 v l 3 g A A A A A C A A A A A A A Q Z g A A A A E A A C A A A A B q Q 8 a z L a b T Q n W 6 H k O w c W 2 b k N W 0 b / b m s 2 V V F F u e O U L G 5 A A A A A A O g A A A A A I A A C A A A A B W U M X n 1 D j f X L l 7 g Q R u m 1 J N M x M p I X r n X A D W D k m k o g A g 8 l A A A A D o z v F P Q g 5 S W j e j n l 9 1 8 W Z S W n / k I F s i 1 N e 0 9 d L E g D P C + n + B E h F y e 5 X r f N 0 V b o 3 Z N h m 2 H J a 0 + p y E n f E P B D D 8 z h S b 3 o w N + n o r T R 7 Y j g C l c b O K 1 U A A A A D Q d 7 p 9 l l j v 0 u A j I 9 q 4 8 Y L a 0 T s 2 6 k Y W y w Y G q x q w C + f V 4 z d 3 K d H m s 9 3 n w y H p 5 h t I m Q I j X I F g I L y L X / n o / D H u 3 L x 5 < / D a t a M a s h u p > 
</file>

<file path=customXml/item13.xml>��< ? x m l   v e r s i o n = " 1 . 0 "   e n c o d i n g = " U T F - 1 6 " ? > < G e m i n i   x m l n s = " h t t p : / / g e m i n i / p i v o t c u s t o m i z a t i o n / 9 3 5 7 a 3 f 1 - 9 a f 5 - 4 1 6 0 - a c a 3 - d 5 9 9 7 6 d f c 5 f d " > < C u s t o m C o n t e n t > < ! [ C D A T A [ < ? x m l   v e r s i o n = " 1 . 0 "   e n c o d i n g = " u t f - 1 6 " ? > < S e t t i n g s > < C a l c u l a t e d F i e l d s > < 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C a l c u l a t e d F i e l d s > < S A H o s t H a s h > 0 < / S A H o s t H a s h > < G e m i n i F i e l d L i s t V i s i b l e > T r u e < / G e m i n i F i e l d L i s t V i s i b l e > < / S e t t i n g s > ] ] > < / C u s t o m C o n t e n t > < / G e m i n i > 
</file>

<file path=customXml/item14.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 R e g i o n _ I D < / s t r i n g > < / k e y > < v a l u e > < i n t > 1 5 0 < / i n t > < / v a l u e > < / i t e m > < i t e m > < k e y > < s t r i n g > R e g i o n _ N a m e < / s t r i n g > < / k e y > < v a l u e > < i n t > 1 8 7 < / i n t > < / v a l u e > < / i t e m > < / C o l u m n W i d t h s > < C o l u m n D i s p l a y I n d e x > < i t e m > < k e y > < s t r i n g > R e g i o n _ I D < / s t r i n g > < / k e y > < v a l u e > < i n t > 0 < / i n t > < / v a l u e > < / i t e m > < i t e m > < k e y > < s t r i n g > R e g i o n _ N a m e < / 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7 c 5 9 d 8 f 0 - a 8 8 d - 4 4 c f - a b 0 7 - 3 2 e a c 5 5 5 8 e 9 a " > < 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16.xml>��< ? x m l   v e r s i o n = " 1 . 0 "   e n c o d i n g = " U T F - 1 6 " ? > < G e m i n i   x m l n s = " h t t p : / / g e m i n i / p i v o t c u s t o m i z a t i o n / f b 5 2 b 7 9 d - f e 4 7 - 4 5 1 4 - a 5 a 0 - 3 2 a 0 4 f a b 0 6 6 1 " > < 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17.xml>��< ? x m l   v e r s i o n = " 1 . 0 "   e n c o d i n g = " U T F - 1 6 " ? > < G e m i n i   x m l n s = " h t t p : / / g e m i n i / p i v o t c u s t o m i z a t i o n / 4 9 a a 7 3 1 7 - a 1 7 a - 4 d c 6 - 9 b d 3 - 5 6 e 5 0 8 c b 3 1 e c " > < 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 2 0 2 4 - 1 1 - 2 7 T 0 2 : 2 8 : 3 3 . 6 5 2 8 0 9 3 + 0 2 : 0 0 < / L a s t P r o c e s s e d T i m e > < / D a t a M o d e l i n g S a n d b o x . S e r i a l i z e d S a n d b o x E r r o r C a c h e > ] ] > < / C u s t o m C o n t e n t > < / G e m i n i > 
</file>

<file path=customXml/item19.xml>��< ? x m l   v e r s i o n = " 1 . 0 "   e n c o d i n g = " U T F - 1 6 " ? > < G e m i n i   x m l n s = " h t t p : / / g e m i n i / p i v o t c u s t o m i z a t i o n / 9 8 8 1 4 f 5 7 - 5 4 3 0 - 4 b c 5 - a 0 7 5 - 3 5 0 e 4 c 4 9 0 b 2 c " > < 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2.xml>��< ? x m l   v e r s i o n = " 1 . 0 "   e n c o d i n g = " U T F - 1 6 " ? > < G e m i n i   x m l n s = " h t t p : / / g e m i n i / p i v o t c u s t o m i z a t i o n / a f f f 7 c 6 c - 8 1 6 9 - 4 d a a - 8 d 0 d - 5 a d 0 1 a f 9 7 b f f " > < 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S h o w H i d d e n " > < C u s t o m C o n t e n t > < ! [ C D A T A [ T r u e ] ] > < / C u s t o m C o n t e n t > < / G e m i n i > 
</file>

<file path=customXml/item22.xml>��< ? x m l   v e r s i o n = " 1 . 0 "   e n c o d i n g = " U T F - 1 6 " ? > < G e m i n i   x m l n s = " h t t p : / / g e m i n i / p i v o t c u s t o m i z a t i o n / M a n u a l C a l c M o d e " > < C u s t o m C o n t e n t > < ! [ C D A T A [ F a l s e ] ] > < / 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4.xml>��< ? x m l   v e r s i o n = " 1 . 0 "   e n c o d i n g = " U T F - 1 6 " ? > < G e m i n i   x m l n s = " h t t p : / / g e m i n i / p i v o t c u s t o m i z a t i o n / 7 3 2 4 6 a 8 3 - 5 6 a 2 - 4 1 7 6 - a 1 7 e - b 3 b 8 1 0 f e 3 0 9 5 " > < C u s t o m C o n t e n t > < ! [ C D A T A [ < ? x m l   v e r s i o n = " 1 . 0 "   e n c o d i n g = " u t f - 1 6 " ? > < S e t t i n g s > < C a l c u l a t e d F i e l d s > < i t e m > < M e a s u r e N a m e > A v e r a g e   O r d e r   S i z e < / M e a s u r e N a m e > < D i s p l a y N a m e > A v e r a g e   O r d e r   S i z e < / D i s p l a y N a m e > < V i s i b l e > F a l s e < / V i s i b l e > < / i t e m > < i t e m > < M e a s u r e N a m e > T o t a l _ p r o f i t < / M e a s u r e N a m e > < D i s p l a y N a m e > T o t a l _ p r o f i t < / D i s p l a y N a m e > < V i s i b l e > F a l s e < / V i s i b l e > < / i t e m > < / C a l c u l a t e d F i e l d s > < S A H o s t H a s h > 0 < / S A H o s t H a s h > < G e m i n i F i e l d L i s t V i s i b l e > T r u e < / G e m i n i F i e l d L i s t V i s i b l e > < / S e t t i n g s > ] ] > < / C u s t o m C o n t e n t > < / G e m i n i > 
</file>

<file path=customXml/item25.xml>��< ? x m l   v e r s i o n = " 1 . 0 "   e n c o d i n g = " U T F - 1 6 " ? > < G e m i n i   x m l n s = " h t t p : / / g e m i n i / p i v o t c u s t o m i z a t i o n / 9 b 2 0 c 0 9 3 - 7 6 f 8 - 4 8 a 8 - b 7 4 b - 1 0 c a f 1 9 d 1 d 1 d " > < 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26.xml>��< ? x m l   v e r s i o n = " 1 . 0 "   e n c o d i n g = " U T F - 1 6 " ? > < G e m i n i   x m l n s = " h t t p : / / g e m i n i / p i v o t c u s t o m i z a t i o n / b f 9 a 5 5 c 6 - 8 2 9 3 - 4 5 1 d - a f 1 d - 4 1 e d b 4 a 7 0 d d 6 " > < 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27.xml>��< ? x m l   v e r s i o n = " 1 . 0 "   e n c o d i n g = " U T F - 1 6 " ? > < G e m i n i   x m l n s = " h t t p : / / g e m i n i / p i v o t c u s t o m i z a t i o n / 9 3 7 5 7 f e 1 - a 4 7 b - 4 2 d 6 - b 7 6 2 - d b c d 4 1 0 0 3 d 2 6 " > < 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2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 P r o d u c t _ C a t e g o r y < / s t r i n g > < / k e y > < v a l u e > < i n t > 2 2 2 < / i n t > < / v a l u e > < / i t e m > < / C o l u m n W i d t h s > < C o l u m n D i s p l a y I n d e x > < i t e m > < k e y > < s t r i n g > P r o d u c t _ I D < / s t r i n g > < / k e y > < v a l u e > < i n t > 0 < / i n t > < / v a l u e > < / i t e m > < i t e m > < k e y > < s t r i n g > P r o d u c t _ N a m e < / s t r i n g > < / k e y > < v a l u e > < i n t > 1 < / i n t > < / v a l u e > < / i t e m > < i t e m > < k e y > < s t r i n g > P r o d u c t _ C a t e g o r y < / 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 C o l u m n s \ S a l e s _ R e p _ I D < / K e y > < / a : K e y > < a : V a l u e   i : t y p e = " T a b l e W i d g e t B a s e V i e w S t a t e " / > < / a : K e y V a l u e O f D i a g r a m O b j e c t K e y a n y T y p e z b w N T n L X > < a : K e y V a l u e O f D i a g r a m O b j e c t K e y a n y T y p e z b w N T n L X > < a : K e y > < K e y > C o l u m n s \ S a l e s _ R e p _ N a m e < / 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 C o l u m n s \ R e g i o n _ N a m e 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 C o l u m n s \ S a l e s _ R e p _ I D 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 C o l u m n s \ Q u a n t i t y _ S o l d 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 C o l u m n s \ R e t u r n _ F l a g < / 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 C o l u m n s \ D a y _ o f _ W e e k < / 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 C o l u m n s \ T i m e _ o f _ d a t e < / K e y > < / a : K e y > < a : V a l u e   i : t y p e = " T a b l e W i d g e t B a s e V i e w S t a t e " / > < / a : K e y V a l u e O f D i a g r a m O b j e c t K e y a n y T y p e z b w N T n L X > < a : K e y V a l u e O f D i a g r a m O b j e c t K e y a n y T y p e z b w N T n L X > < a : K e y > < K e y > C o l u m n s \ R e t u r n < / 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0 1 8 1 4 c 1 2 - 2 4 4 8 - 4 1 f 8 - 9 1 6 9 - 9 4 6 6 f b 9 a f e e 1 " > < 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30.xml>��< ? x m l   v e r s i o n = " 1 . 0 "   e n c o d i n g = " U T F - 1 6 " ? > < G e m i n i   x m l n s = " h t t p : / / g e m i n i / p i v o t c u s t o m i z a t i o n / 5 c 2 b d 3 6 3 - f 2 a 6 - 4 0 c e - a 8 f 6 - 2 6 6 1 e 7 d 8 a 9 3 f " > < C u s t o m C o n t e n t > < ! [ C D A T A [ < ? x m l   v e r s i o n = " 1 . 0 "   e n c o d i n g = " u t f - 1 6 " ? > < S e t t i n g s > < C a l c u l a t e d F i e l d s > < i t e m > < M e a s u r e N a m e > A v e r a g e   O r d e r   S i z e < / M e a s u r e N a m e > < D i s p l a y N a m e > A v e r a g e   O r d e r   S i z e < / D i s p l a y N a m e > < V i s i b l e > F a l s e < / V i s i b l e > < / i t e m > < i t e m > < M e a s u r e N a m e > T o t a l _ p r o f i t < / M e a s u r e N a m e > < D i s p l a y N a m e > T o t a l _ p r o f i t < / D i s p l a y N a m e > < V i s i b l e > F a l s e < / V i s i b l e > < / i t e m > < / C a l c u l a t e d F i e l d s > < S A H o s t H a s h > 0 < / S A H o s t H a s h > < G e m i n i F i e l d L i s t V i s i b l e > T r u e < / G e m i n i F i e l d L i s t V i s i b l e > < / S e t t i n g s > ] ] > < / C u s t o m C o n t e n t > < / G e m i n i > 
</file>

<file path=customXml/item31.xml>��< ? x m l   v e r s i o n = " 1 . 0 "   e n c o d i n g = " U T F - 1 6 " ? > < G e m i n i   x m l n s = " h t t p : / / g e m i n i / p i v o t c u s t o m i z a t i o n / 0 0 8 6 0 9 f a - f 8 2 1 - 4 1 9 6 - a 7 9 f - 0 9 d 3 a f 5 6 4 2 8 a " > < C u s t o m C o n t e n t > < ! [ C D A T A [ < ? x m l   v e r s i o n = " 1 . 0 "   e n c o d i n g = " u t f - 1 6 " ? > < S e t t i n g s > < C a l c u l a t e d F i e l d s > < 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i t e m > < M e a s u r e N a m e > T o t a l _ p r o f i t < / M e a s u r e N a m e > < D i s p l a y N a m e > T o t a l _ p r o f i t < / D i s p l a y N a m e > < V i s i b l e > F a l s e < / V i s i b l e > < / i t e m > < i t e m > < M e a s u r e N a m e > T o t a l   S a l e s < / M e a s u r e N a m e > < D i s p l a y N a m e > T o t a l   S a l e s < / D i s p l a y N a m e > < V i s i b l e > F a l s e < / V i s i b l e > < / i t e m > < i t e m > < M e a s u r e N a m e > R e t u r n   R a t e < / M e a s u r e N a m e > < D i s p l a y N a m e > R e t u r n   R a t e < / 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32.xml>��< ? x m l   v e r s i o n = " 1 . 0 "   e n c o d i n g = " U T F - 1 6 " ? > < G e m i n i   x m l n s = " h t t p : / / g e m i n i / p i v o t c u s t o m i z a t i o n / 1 b 0 2 d b a d - a 3 c c - 4 d f d - b 0 c 5 - 7 e 9 f 6 0 d b f d e 4 " > < C u s t o m C o n t e n t > < ! [ C D A T A [ < ? x m l   v e r s i o n = " 1 . 0 "   e n c o d i n g = " u t f - 1 6 " ? > < S e t t i n g s > < C a l c u l a t e d F i e l d s > < i t e m > < M e a s u r e N a m e > T o t a l _ p r o f i t < / M e a s u r e N a m e > < D i s p l a y N a m e > T o t a l _ p r o f i t < / D i s p l a y N a m e > < V i s i b l e > F a l s e < / V i s i b l e > < / i t e m > < i t e m > < M e a s u r e N a m e > T o t a l   S a l e s < / M e a s u r e N a m e > < D i s p l a y N a m e > T o t a l   S a l e s < / 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i t e m > < M e a s u r e N a m e > T o t a l   Q u a n t i t y   S o l d < / M e a s u r e N a m e > < D i s p l a y N a m e > T o t a l   Q u a n t i t y   S o l d < / D i s p l a y N a m e > < V i s i b l e > F a l s e < / V i s i b l e > < / i t e m > < i t e m > < M e a s u r e N a m e > R e t u r n   R a t e < / M e a s u r e N a m e > < D i s p l a y N a m e > R e t u r n   R a t e < / D i s p l a y N a m e > < V i s i b l e > F a l s e < / V i s i b l e > < / i t e m > < / C a l c u l a t e d F i e l d s > < S A H o s t H a s h > 0 < / S A H o s t H a s h > < G e m i n i F i e l d L i s t V i s i b l e > T r u e < / G e m i n i F i e l d L i s t V i s i b l e > < / S e t t i n g s > ] ] > < / C u s t o m C o n t e n t > < / G e m i n i > 
</file>

<file path=customXml/item33.xml>��< ? x m l   v e r s i o n = " 1 . 0 "   e n c o d i n g = " U T F - 1 6 " ? > < G e m i n i   x m l n s = " h t t p : / / g e m i n i / p i v o t c u s t o m i z a t i o n / C l i e n t W i n d o w X M L " > < C u s t o m C o n t e n t > < ! [ C D A T A [ T a b l e 1 ] ] > < / C u s t o m C o n t e n t > < / G e m i n i > 
</file>

<file path=customXml/item34.xml>��< ? x m l   v e r s i o n = " 1 . 0 "   e n c o d i n g = " U T F - 1 6 " ? > < G e m i n i   x m l n s = " h t t p : / / g e m i n i / p i v o t c u s t o m i z a t i o n / f 1 3 d a d 0 0 - 7 b a 8 - 4 3 5 3 - a c 9 c - d 5 2 7 1 2 b d 4 b d 1 " > < C u s t o m C o n t e n t > < ! [ C D A T A [ < ? x m l   v e r s i o n = " 1 . 0 "   e n c o d i n g = " u t f - 1 6 " ? > < S e t t i n g s > < C a l c u l a t e d F i e l d s > < i t e m > < M e a s u r e N a m e > A v e r a g e   O r d e r   S i z e < / M e a s u r e N a m e > < D i s p l a y N a m e > A v e r a g e   O r d e r   S i z e < / D i s p l a y N a m e > < V i s i b l e > F a l s e < / V i s i b l e > < / i t e m > < i t e m > < M e a s u r e N a m e > T o t a l _ p r o f i t < / M e a s u r e N a m e > < D i s p l a y N a m e > T o t a l _ p r o f i t < / D i s p l a y N a m e > < V i s i b l e > F a l s e < / V i s i b l e > < / i t e m > < / C a l c u l a t e d F i e l d s > < S A H o s t H a s h > 0 < / S A H o s t H a s h > < G e m i n i F i e l d L i s t V i s i b l e > T r u e < / G e m i n i F i e l d L i s t V i s i b l e > < / S e t t i n g s > ] ] > < / C u s t o m C o n t e n t > < / G e m i n i > 
</file>

<file path=customXml/item35.xml>��< ? x m l   v e r s i o n = " 1 . 0 "   e n c o d i n g = " U T F - 1 6 " ? > < G e m i n i   x m l n s = " h t t p : / / g e m i n i / p i v o t c u s t o m i z a t i o n / I s S a n d b o x E m b e d d e d " > < C u s t o m C o n t e n t > < ! [ C D A T A [ y e s ] ] > < / C u s t o m C o n t e n t > < / G e m i n i > 
</file>

<file path=customXml/item36.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 C u s t o m e r _ N a m e < / s t r i n g > < / k e y > < v a l u e > < i n t > 2 1 3 < / i n t > < / v a l u e > < / i t e m > < i t e m > < k e y > < s t r i n g > R e g i o n _ I D < / s t r i n g > < / k e y > < v a l u e > < i n t > 1 5 0 < / i n t > < / v a l u e > < / i t e m > < / C o l u m n W i d t h s > < C o l u m n D i s p l a y I n d e x > < i t e m > < k e y > < s t r i n g > C u s t o m e r _ I D < / s t r i n g > < / k e y > < v a l u e > < i n t > 0 < / i n t > < / v a l u e > < / i t e m > < i t e m > < k e y > < s t r i n g > C u s t o m e r _ N a m e < / s t r i n g > < / k e y > < v a l u e > < i n t > 1 < / i n t > < / v a l u e > < / i t e m > < i t e m > < k e y > < s t r i n g > R e g i o n _ I D < / s t r i n g > < / k e y > < v a l u e > < i n t > 2 < / 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3 1 5 c 6 9 d 0 - b b 4 d - 4 5 a 2 - 9 a 9 6 - 0 5 5 4 c 0 e 1 5 a 1 5 " > < C u s t o m C o n t e n t > < ! [ C D A T A [ < ? x m l   v e r s i o n = " 1 . 0 "   e n c o d i n g = " u t f - 1 6 " ? > < S e t t i n g s > < C a l c u l a t e d F i e l d s > < 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C a l c u l a t e d F i e l d s > < S A H o s t H a s h > 0 < / S A H o s t H a s h > < G e m i n i F i e l d L i s t V i s i b l e > T r u e < / G e m i n i F i e l d L i s t V i s i b l e > < / S e t t i n g s > ] ] > < / C u s t o m C o n t e n t > < / G e m i n i > 
</file>

<file path=customXml/item38.xml>��< ? x m l   v e r s i o n = " 1 . 0 "   e n c o d i n g = " U T F - 1 6 " ? > < G e m i n i   x m l n s = " h t t p : / / g e m i n i / p i v o t c u s t o m i z a t i o n / T a b l e O r d e r " > < C u s t o m C o n t e n t > < ! [ C D A T A [ T a b l e 1 , T a b l e 2 , T a b l e 4 , T a b l e 5 , T a b l e 6 ] ] > < / C u s t o m C o n t e n t > < / G e m i n i > 
</file>

<file path=customXml/item39.xml>��< ? x m l   v e r s i o n = " 1 . 0 "   e n c o d i n g = " U T F - 1 6 " ? > < G e m i n i   x m l n s = " h t t p : / / g e m i n i / p i v o t c u s t o m i z a t i o n / 8 3 5 2 a c 5 9 - 9 7 d d - 4 2 4 c - 8 5 a 1 - d 7 7 a 0 a a 7 b b 7 5 " > < 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4.xml>��< ? x m l   v e r s i o n = " 1 . 0 "   e n c o d i n g = " U T F - 1 6 " ? > < G e m i n i   x m l n s = " h t t p : / / g e m i n i / p i v o t c u s t o m i z a t i o n / 0 1 3 a f 6 d f - 7 1 b d - 4 4 d f - a 7 7 f - 2 b f 5 3 9 2 0 8 8 d 8 " > < C u s t o m C o n t e n t > < ! [ C D A T A [ < ? x m l   v e r s i o n = " 1 . 0 "   e n c o d i n g = " u t f - 1 6 " ? > < S e t t i n g s > < C a l c u l a t e d F i e l d s > < i t e m > < M e a s u r e N a m e > A v e r a g e   O r d e r   S i z e < / M e a s u r e N a m e > < D i s p l a y N a m e > A v e r a g e   O r d e r   S i z e < / D i s p l a y N a m e > < V i s i b l e > F a l s e < / V i s i b l e > < / i t e m > < i t e m > < M e a s u r e N a m e > T o t a l _ p r o f i t < / M e a s u r e N a m e > < D i s p l a y N a m e > T o t a l _ p r o f i t < / D i s p l a y N a m e > < V i s i b l e > F a l s e < / V i s i b l e > < / i t e m > < / C a l c u l a t e d F i e l d s > < S A H o s t H a s h > 0 < / S A H o s t H a s h > < G e m i n i F i e l d L i s t V i s i b l e > T r u e < / G e m i n i F i e l d L i s t V i s i b l e > < / S e t t i n g s > ] ] > < / C u s t o m C o n t e n t > < / G e m i n i > 
</file>

<file path=customXml/item40.xml>��< ? x m l   v e r s i o n = " 1 . 0 "   e n c o d i n g = " U T F - 1 6 " ? > < G e m i n i   x m l n s = " h t t p : / / g e m i n i / p i v o t c u s t o m i z a t i o n / d 6 b 3 7 6 f f - d 7 0 5 - 4 6 7 2 - 8 5 b 7 - f 2 3 2 4 3 0 8 4 4 6 a " > < 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41.xml>��< ? x m l   v e r s i o n = " 1 . 0 "   e n c o d i n g = " U T F - 1 6 " ? > < G e m i n i   x m l n s = " h t t p : / / g e m i n i / p i v o t c u s t o m i z a t i o n / 1 4 b e 0 a 8 f - 5 9 e 3 - 4 a 8 4 - 9 e b b - 1 2 b 2 8 a 8 d 3 f 2 5 " > < 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4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 S a l e s _ R e p _ I D < / s t r i n g > < / k e y > < v a l u e > < i n t > 1 8 8 < / i n t > < / v a l u e > < / i t e m > < i t e m > < k e y > < s t r i n g > S a l e s _ R e p _ N a m e < / s t r i n g > < / k e y > < v a l u e > < i n t > 2 2 5 < / i n t > < / v a l u e > < / i t e m > < i t e m > < k e y > < s t r i n g > H i r e _ D a t e < / s t r i n g > < / k e y > < v a l u e > < i n t > 1 4 5 < / i n t > < / v a l u e > < / i t e m > < / C o l u m n W i d t h s > < C o l u m n D i s p l a y I n d e x > < i t e m > < k e y > < s t r i n g > S a l e s _ R e p _ I D < / s t r i n g > < / k e y > < v a l u e > < i n t > 0 < / i n t > < / v a l u e > < / i t e m > < i t e m > < k e y > < s t r i n g > S a l e s _ R e p _ N a m e < / s t r i n g > < / k e y > < v a l u e > < i n t > 1 < / i n t > < / v a l u e > < / i t e m > < i t e m > < k e y > < s t r i n g > H i r e _ D a t e < / s t r i n g > < / k e y > < v a l u e > < i n t > 2 < / 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7 f 8 8 b a d c - c 4 2 9 - 4 d 3 7 - 9 8 3 b - a 0 6 6 8 d c a 5 1 4 3 " > < 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4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P o w e r P i v o t V e r s i o n " > < C u s t o m C o n t e n t > < ! [ C D A T A [ 2 0 1 5 . 1 3 0 . 1 6 0 5 . 1 5 6 7 ] ] > < / C u s t o m C o n t e n t > < / G e m i n i > 
</file>

<file path=customXml/item5.xml>��< ? x m l   v e r s i o n = " 1 . 0 "   e n c o d i n g = " U T F - 1 6 " ? > < G e m i n i   x m l n s = " h t t p : / / g e m i n i / p i v o t c u s t o m i z a t i o n / 6 d 2 c f 1 6 1 - 3 6 8 1 - 4 e 2 d - a 7 4 7 - 8 f 3 f 0 1 8 8 1 9 a b " > < C u s t o m C o n t e n t > < ! [ C D A T A [ < ? x m l   v e r s i o n = " 1 . 0 "   e n c o d i n g = " u t f - 1 6 " ? > < S e t t i n g s > < C a l c u l a t e d F i e l d s > < i t e m > < M e a s u r e N a m e > T o t a l _ p r o f i t < / M e a s u r e N a m e > < D i s p l a y N a m e > T o t a l _ p r o f i t < / D i s p l a y N a m e > < V i s i b l e > F a l s e < / V i s i b l e > < / i t e m > < i t e m > < M e a s u r e N a m e > T o t a l   S a l e s < / M e a s u r e N a m e > < D i s p l a y N a m e > T o t a l   S a l e s < / D i s p l a y N a m e > < V i s i b l e > F a l s e < / V i s i b l e > < / i t e m > < i t e m > < M e a s u r e N a m e > T o t a l   Q u a n t i t y   S o l d < / M e a s u r e N a m e > < D i s p l a y N a m e > T o t a l   Q u a n t i t y   S o l d < / D i s p l a y N a m e > < V i s i b l e > F a l s e < / V i s i b l e > < / i t e m > < i t e m > < M e a s u r e N a m e > R e t u r n   R a t e < / M e a s u r e N a m e > < D i s p l a y N a m e > R e t u r n   R a t e < / D i s p l a y N a m e > < V i s i b l e > F a l s e < / V i s i b l e > < / i t e m > < i t e m > < M e a s u r e N a m e > A v e r a g e   O r d e r   S i z e < / M e a s u r e N a m e > < D i s p l a y N a m e > A v e r a g e   O r d e r   S i z e < / D i s p l a y N a m e > < V i s i b l e > F a l s e < / V i s i b l e > < S u b c o l u m n s > < i t e m > < R o l e > V a l u e < / R o l e > < D i s p l a y N a m e > A v e r a g e   O r d e r   S i z e   V a l u e < / D i s p l a y N a m e > < V i s i b l e > F a l s e < / V i s i b l e > < / i t e m > < i t e m > < R o l e > S t a t u s < / R o l e > < D i s p l a y N a m e > A v e r a g e   O r d e r   S i z e   S t a t u s < / D i s p l a y N a m e > < V i s i b l e > F a l s e < / V i s i b l e > < / i t e m > < i t e m > < R o l e > G o a l < / R o l e > < D i s p l a y N a m e > A v e r a g e   O r d e r   S i z e   T a r g e t < / D i s p l a y N a m e > < V i s i b l e > F a l s e < / V i s i b l e > < / i t e m > < / S u b c o l u m n s > < / i t e m > < / C a l c u l a t e d F i e l d s > < S A H o s t H a s h > 0 < / S A H o s t H a s h > < G e m i n i F i e l d L i s t V i s i b l e > T r u e < / G e m i n i F i e l d L i s t V i s i b l e > < / S e t t i n g s > ] ] > < / 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 O r d e r _ D a t e < / s t r i n g > < / k e y > < v a l u e > < i n t > 1 6 0 < / i n t > < / v a l u e > < / i t e m > < i t e m > < k e y > < s t r i n g > P r o d u c t _ I D < / s t r i n g > < / k e y > < v a l u e > < i n t > 1 5 6 < / i n t > < / v a l u e > < / i t e m > < i t e m > < k e y > < s t r i n g > S a l e s _ R e p _ I D < / s t r i n g > < / k e y > < v a l u e > < i n t > 1 8 8 < / i n t > < / v a l u e > < / i t e m > < i t e m > < k e y > < s t r i n g > R e g i o n _ I D < / s t r i n g > < / k e y > < v a l u e > < i n t > 1 5 0 < / i n t > < / v a l u e > < / i t e m > < i t e m > < k e y > < s t r i n g > Q u a n t i t y _ S o l d < / s t r i n g > < / k e y > < v a l u e > < i n t > 1 8 4 < / i n t > < / v a l u e > < / i t e m > < i t e m > < k e y > < s t r i n g > U n i t _ P r i c e < / s t r i n g > < / k e y > < v a l u e > < i n t > 1 4 8 < / i n t > < / v a l u e > < / i t e m > < i t e m > < k e y > < s t r i n g > T o t a l _ S a l e s < / s t r i n g > < / k e y > < v a l u e > < i n t > 1 6 1 < / i n t > < / v a l u e > < / i t e m > < i t e m > < k e y > < s t r i n g > P r o f i t < / s t r i n g > < / k e y > < v a l u e > < i n t > 9 8 < / i n t > < / v a l u e > < / i t e m > < i t e m > < k e y > < s t r i n g > R e t u r n _ F l a g < / s t r i n g > < / k e y > < v a l u e > < i n t > 1 6 6 < / i n t > < / v a l u e > < / i t e m > < i t e m > < k e y > < s t r i n g > T i m e < / s t r i n g > < / k e y > < v a l u e > < i n t > 9 5 < / i n t > < / v a l u e > < / i t e m > < i t e m > < k e y > < s t r i n g > Y e a r < / s t r i n g > < / k e y > < v a l u e > < i n t > 9 4 < / i n t > < / v a l u e > < / i t e m > < i t e m > < k e y > < s t r i n g > M o n t h < / s t r i n g > < / k e y > < v a l u e > < i n t > 1 0 7 < / i n t > < / v a l u e > < / i t e m > < i t e m > < k e y > < s t r i n g > D a y _ o f _ W e e k < / s t r i n g > < / k e y > < v a l u e > < i n t > 1 8 4 < / i n t > < / v a l u e > < / i t e m > < i t e m > < k e y > < s t r i n g > H o u r < / s t r i n g > < / k e y > < v a l u e > < i n t > 9 4 < / i n t > < / v a l u e > < / i t e m > < i t e m > < k e y > < s t r i n g > T i m e _ o f _ d a t e < / s t r i n g > < / k e y > < v a l u e > < i n t > 1 7 9 < / i n t > < / v a l u e > < / i t e m > < i t e m > < k e y > < s t r i n g > R e t u r n < / s t r i n g > < / k e y > < v a l u e > < i n t > 1 1 2 < / i n t > < / v a l u e > < / i t e m > < / C o l u m n W i d t h s > < C o l u m n D i s p l a y I n d e x > < i t e m > < k e y > < s t r i n g > O r d e r _ I D < / s t r i n g > < / k e y > < v a l u e > < i n t > 0 < / i n t > < / v a l u e > < / i t e m > < i t e m > < k e y > < s t r i n g > O r d e r _ D a t e < / s t r i n g > < / k e y > < v a l u e > < i n t > 1 < / i n t > < / v a l u e > < / i t e m > < i t e m > < k e y > < s t r i n g > P r o d u c t _ I D < / s t r i n g > < / k e y > < v a l u e > < i n t > 2 < / i n t > < / v a l u e > < / i t e m > < i t e m > < k e y > < s t r i n g > S a l e s _ R e p _ I D < / s t r i n g > < / k e y > < v a l u e > < i n t > 3 < / i n t > < / v a l u e > < / i t e m > < i t e m > < k e y > < s t r i n g > R e g i o n _ I D < / s t r i n g > < / k e y > < v a l u e > < i n t > 4 < / i n t > < / v a l u e > < / i t e m > < i t e m > < k e y > < s t r i n g > Q u a n t i t y _ S o l d < / s t r i n g > < / k e y > < v a l u e > < i n t > 5 < / i n t > < / v a l u e > < / i t e m > < i t e m > < k e y > < s t r i n g > U n i t _ P r i c e < / s t r i n g > < / k e y > < v a l u e > < i n t > 6 < / i n t > < / v a l u e > < / i t e m > < i t e m > < k e y > < s t r i n g > T o t a l _ S a l e s < / s t r i n g > < / k e y > < v a l u e > < i n t > 7 < / i n t > < / v a l u e > < / i t e m > < i t e m > < k e y > < s t r i n g > P r o f i t < / s t r i n g > < / k e y > < v a l u e > < i n t > 8 < / i n t > < / v a l u e > < / i t e m > < i t e m > < k e y > < s t r i n g > R e t u r n _ F l a g < / s t r i n g > < / k e y > < v a l u e > < i n t > 9 < / i n t > < / v a l u e > < / i t e m > < i t e m > < k e y > < s t r i n g > T i m e < / s t r i n g > < / k e y > < v a l u e > < i n t > 1 0 < / i n t > < / v a l u e > < / i t e m > < i t e m > < k e y > < s t r i n g > Y e a r < / s t r i n g > < / k e y > < v a l u e > < i n t > 1 1 < / i n t > < / v a l u e > < / i t e m > < i t e m > < k e y > < s t r i n g > M o n t h < / s t r i n g > < / k e y > < v a l u e > < i n t > 1 2 < / i n t > < / v a l u e > < / i t e m > < i t e m > < k e y > < s t r i n g > D a y _ o f _ W e e k < / s t r i n g > < / k e y > < v a l u e > < i n t > 1 3 < / i n t > < / v a l u e > < / i t e m > < i t e m > < k e y > < s t r i n g > H o u r < / s t r i n g > < / k e y > < v a l u e > < i n t > 1 4 < / i n t > < / v a l u e > < / i t e m > < i t e m > < k e y > < s t r i n g > T i m e _ o f _ d a t e < / s t r i n g > < / k e y > < v a l u e > < i n t > 1 5 < / i n t > < / v a l u e > < / i t e m > < i t e m > < k e y > < s t r i n g > R e t u r n < / 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 R e p 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 C o l u m n s \ S a l e s _ R e p _ I D < / K e y > < / D i a g r a m O b j e c t K e y > < D i a g r a m O b j e c t K e y > < K e y > C o l u m n s \ S a l e s _ R e p _ N a m e < / K e y > < / D i a g r a m O b j e c t K e y > < D i a g r a m O b j e c t K e y > < K e y > C o l u m n s \ H i r e _ D a t e 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 C o l u m n s \ S a l e s _ R e p _ I D < / K e y > < / a : K e y > < a : V a l u e   i : t y p e = " M e a s u r e G r i d N o d e V i e w S t a t e " > < L a y e d O u t > t r u e < / L a y e d O u t > < / a : V a l u e > < / a : K e y V a l u e O f D i a g r a m O b j e c t K e y a n y T y p e z b w N T n L X > < a : K e y V a l u e O f D i a g r a m O b j e c t K e y a n y T y p e z b w N T n L X > < a : K e y > < K e y > C o l u m n s \ S a l e s _ R e p _ N a m e < / K e y > < / a : K e y > < a : V a l u e   i : t y p e = " M e a s u r e G r i d N o d e V i e w S t a t e " > < C o l u m n > 1 < / C o l u m n > < L a y e d O u t > t r u e < / L a y e d O u t > < / a : V a l u e > < / a : K e y V a l u e O f D i a g r a m O b j e c t K e y a n y T y p e z b w N T n L X > < a : K e y V a l u e O f D i a g r a m O b j e c t K e y a n y T y p e z b w N T n L X > < a : K e y > < K e y > C o l u m n s \ H i r e _ D a t e < / K e y > < / a : K e y > < a : V a l u e   i : t y p e = " M e a s u r e G r i d N o d e V i e w S t a t e " > < C o l u m n > 2 < / C o l u m n > < L a y e d O u t > t r u e < / L a y e d O u t > < / a : V a l u e > < / a : K e y V a l u e O f D i a g r a m O b j e c t K e y a n y T y p e z b w N T n L X > < / V i e w S t a t e s > < / D i a g r a m M a n a g e r . S e r i a l i z a b l e D i a g r a m > < 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 C o l u m n s \ R e g i o n _ I D < / K e y > < / D i a g r a m O b j e c t K e y > < D i a g r a m O b j e c t K e y > < K e y > C o l u m n s \ R e g i o n _ N a m e 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 C o l u m n s \ R e g i o n _ I D < / K e y > < / a : K e y > < a : V a l u e   i : t y p e = " M e a s u r e G r i d N o d e V i e w S t a t e " > < L a y e d O u t > t r u e < / L a y e d O u t > < / a : V a l u e > < / a : K e y V a l u e O f D i a g r a m O b j e c t K e y a n y T y p e z b w N T n L X > < a : K e y V a l u e O f D i a g r a m O b j e c t K e y a n y T y p e z b w N T n L X > < a : K e y > < K e y > C o l u m n s \ R e g i o n _ N a m e < / K e y > < / a : K e y > < a : V a l u e   i : t y p e = " M e a s u r e G r i d N o d e V i e w S t a t e " > < C o l u m n > 1 < / 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 C o l u m n s \ C u s t o m e r _ N a m e < / K e y > < / D i a g r a m O b j e c t K e y > < D i a g r a m O b j e c t K e y > < K e y > C o l u m n s \ R e g i o n _ I D 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 C o l u m n s \ R e g i o n _ I D < / K e y > < / a : K e y > < a : V a l u e   i : t y p e = " M e a s u r e G r i d N o d e V i e w S t a t e " > < C o l u m n > 2 < / 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 C o l u m n s \ P r o d u c t _ C a t e g o r y 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 C o l u m n s \ P r o d u c t _ C a t e g o r y 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 T a g s \ T a b l e s \ & l t ; T a b l e s \ o r d e r & g t ; < / K e y > < / D i a g r a m O b j e c t K e y > < D i a g r a m O b j e c t K e y > < K e y > D y n a m i c   T a g s \ T a b l e s \ & l t ; T a b l e s \ p r o d u c t & g t ; < / K e y > < / D i a g r a m O b j e c t K e y > < D i a g r a m O b j e c t K e y > < K e y > D y n a m i c   T a g s \ T a b l e s \ & l t ; T a b l e s \ R e p & g t ; < / K e y > < / D i a g r a m O b j e c t K e y > < D i a g r a m O b j e c t K e y > < K e y > D y n a m i c   T a g s \ T a b l e s \ & l t ; T a b l e s \ R e g i o n & g t ; < / K e y > < / D i a g r a m O b j e c t K e y > < D i a g r a m O b j e c t K e y > < K e y > D y n a m i c   T a g s \ T a b l e s \ & l t ; T a b l e s \ C u s t o m e r & g t ; < / K e y > < / D i a g r a m O b j e c t K e y > < D i a g r a m O b j e c t K e y > < K e y > T a b l e s \ o r d e r < / K e y > < / D i a g r a m O b j e c t K e y > < D i a g r a m O b j e c t K e y > < K e y > T a b l e s \ o r d e r \ C o l u m n s \ O r d e r _ I D < / K e y > < / D i a g r a m O b j e c t K e y > < D i a g r a m O b j e c t K e y > < K e y > T a b l e s \ o r d e r \ C o l u m n s \ O r d e r _ D a t e < / K e y > < / D i a g r a m O b j e c t K e y > < D i a g r a m O b j e c t K e y > < K e y > T a b l e s \ o r d e r \ C o l u m n s \ P r o d u c t _ I D < / K e y > < / D i a g r a m O b j e c t K e y > < D i a g r a m O b j e c t K e y > < K e y > T a b l e s \ o r d e r \ C o l u m n s \ S a l e s _ R e p _ I D < / K e y > < / D i a g r a m O b j e c t K e y > < D i a g r a m O b j e c t K e y > < K e y > T a b l e s \ o r d e r \ C o l u m n s \ R e g i o n _ I D < / K e y > < / D i a g r a m O b j e c t K e y > < D i a g r a m O b j e c t K e y > < K e y > T a b l e s \ o r d e r \ C o l u m n s \ Q u a n t i t y _ S o l d < / K e y > < / D i a g r a m O b j e c t K e y > < D i a g r a m O b j e c t K e y > < K e y > T a b l e s \ o r d e r \ C o l u m n s \ U n i t _ P r i c e < / K e y > < / D i a g r a m O b j e c t K e y > < D i a g r a m O b j e c t K e y > < K e y > T a b l e s \ o r d e r \ C o l u m n s \ T o t a l _ S a l e s < / K e y > < / D i a g r a m O b j e c t K e y > < D i a g r a m O b j e c t K e y > < K e y > T a b l e s \ o r d e r \ C o l u m n s \ P r o f i t < / K e y > < / D i a g r a m O b j e c t K e y > < D i a g r a m O b j e c t K e y > < K e y > T a b l e s \ o r d e r \ C o l u m n s \ R e t u r n _ F l a g < / K e y > < / D i a g r a m O b j e c t K e y > < D i a g r a m O b j e c t K e y > < K e y > T a b l e s \ o r d e r \ C o l u m n s \ T i m e < / K e y > < / D i a g r a m O b j e c t K e y > < D i a g r a m O b j e c t K e y > < K e y > T a b l e s \ o r d e r \ C o l u m n s \ Y e a r < / K e y > < / D i a g r a m O b j e c t K e y > < D i a g r a m O b j e c t K e y > < K e y > T a b l e s \ o r d e r \ C o l u m n s \ M o n t h < / K e y > < / D i a g r a m O b j e c t K e y > < D i a g r a m O b j e c t K e y > < K e y > T a b l e s \ o r d e r \ C o l u m n s \ D a y _ o f _ W e e k < / K e y > < / D i a g r a m O b j e c t K e y > < D i a g r a m O b j e c t K e y > < K e y > T a b l e s \ o r d e r \ C o l u m n s \ H o u r < / K e y > < / D i a g r a m O b j e c t K e y > < D i a g r a m O b j e c t K e y > < K e y > T a b l e s \ o r d e r \ C o l u m n s \ T i m e _ o f _ d a t e < / K e y > < / D i a g r a m O b j e c t K e y > < D i a g r a m O b j e c t K e y > < K e y > T a b l e s \ o r d e r \ M e a s u r e s \ S u m   o f   T o t a l _ S a l e s < / K e y > < / D i a g r a m O b j e c t K e y > < D i a g r a m O b j e c t K e y > < K e y > T a b l e s \ o r d e r \ S u m   o f   T o t a l _ S a l e s \ A d d i t i o n a l   I n f o \ I m p l i c i t   M e a s u r e < / K e y > < / D i a g r a m O b j e c t K e y > < D i a g r a m O b j e c t K e y > < K e y > T a b l e s \ o r d e r \ M e a s u r e s \ S u m   o f   P r o f i t < / K e y > < / D i a g r a m O b j e c t K e y > < D i a g r a m O b j e c t K e y > < K e y > T a b l e s \ o r d e r \ S u m   o f   P r o f i t \ A d d i t i o n a l   I n f o \ I m p l i c i t   M e a s u r e < / K e y > < / D i a g r a m O b j e c t K e y > < D i a g r a m O b j e c t K e y > < K e y > T a b l e s \ o r d e r \ M e a s u r e s \ S u m   o f   M o n t h < / K e y > < / D i a g r a m O b j e c t K e y > < D i a g r a m O b j e c t K e y > < K e y > T a b l e s \ o r d e r \ S u m   o f   M o n t h \ A d d i t i o n a l   I n f o \ I m p l i c i t   M e a s u r e < / K e y > < / D i a g r a m O b j e c t K e y > < D i a g r a m O b j e c t K e y > < K e y > T a b l e s \ o r d e r \ M e a s u r e s \ S u m   o f   S a l e s _ R e p _ I D < / K e y > < / D i a g r a m O b j e c t K e y > < D i a g r a m O b j e c t K e y > < K e y > T a b l e s \ o r d e r \ S u m   o f   S a l e s _ R e p _ I D \ A d d i t i o n a l   I n f o \ I m p l i c i t   M e a s u r e < / K e y > < / D i a g r a m O b j e c t K e y > < D i a g r a m O b j e c t K e y > < K e y > T a b l e s \ o r d e r \ M e a s u r e s \ T o t a l _ p r o f i t < / K e y > < / D i a g r a m O b j e c t K e y > < D i a g r a m O b j e c t K e y > < K e y > T a b l e s \ o r d e r \ M e a s u r e s \ T o t a l   S a l e s < / K e y > < / D i a g r a m O b j e c t K e y > < D i a g r a m O b j e c t K e y > < K e y > T a b l e s \ o r d e r \ M e a s u r e s \ T o t a l   Q u a n t i t y   S o l d < / K e y > < / D i a g r a m O b j e c t K e y > < D i a g r a m O b j e c t K e y > < K e y > T a b l e s \ o r d e r \ M e a s u r e s \ R e t u r n   R a t e < / K e y > < / D i a g r a m O b j e c t K e y > < D i a g r a m O b j e c t K e y > < K e y > T a b l e s \ o r d e r \ M e a s u r e s \ A v e r a g e   O r d e r   S i z e < / K e y > < / D i a g r a m O b j e c t K e y > < D i a g r a m O b j e c t K e y > < K e y > T a b l e s \ p r o d u c t < / K e y > < / D i a g r a m O b j e c t K e y > < D i a g r a m O b j e c t K e y > < K e y > T a b l e s \ p r o d u c t \ C o l u m n s \ P r o d u c t _ I D < / K e y > < / D i a g r a m O b j e c t K e y > < D i a g r a m O b j e c t K e y > < K e y > T a b l e s \ p r o d u c t \ C o l u m n s \ P r o d u c t _ N a m e < / K e y > < / D i a g r a m O b j e c t K e y > < D i a g r a m O b j e c t K e y > < K e y > T a b l e s \ p r o d u c t \ C o l u m n s \ P r o d u c t _ C a t e g o r y < / K e y > < / D i a g r a m O b j e c t K e y > < D i a g r a m O b j e c t K e y > < K e y > T a b l e s \ R e p < / K e y > < / D i a g r a m O b j e c t K e y > < D i a g r a m O b j e c t K e y > < K e y > T a b l e s \ R e p \ C o l u m n s \ S a l e s _ R e p _ I D < / K e y > < / D i a g r a m O b j e c t K e y > < D i a g r a m O b j e c t K e y > < K e y > T a b l e s \ R e p \ C o l u m n s \ S a l e s _ R e p _ N a m e < / K e y > < / D i a g r a m O b j e c t K e y > < D i a g r a m O b j e c t K e y > < K e y > T a b l e s \ R e p \ C o l u m n s \ H i r e _ D a t e < / K e y > < / D i a g r a m O b j e c t K e y > < D i a g r a m O b j e c t K e y > < K e y > T a b l e s \ R e g i o n < / K e y > < / D i a g r a m O b j e c t K e y > < D i a g r a m O b j e c t K e y > < K e y > T a b l e s \ R e g i o n \ C o l u m n s \ R e g i o n _ I D < / K e y > < / D i a g r a m O b j e c t K e y > < D i a g r a m O b j e c t K e y > < K e y > T a b l e s \ R e g i o n \ C o l u m n s \ R e g i o n _ N a m e < / K e y > < / D i a g r a m O b j e c t K e y > < D i a g r a m O b j e c t K e y > < K e y > T a b l e s \ C u s t o m e r < / K e y > < / D i a g r a m O b j e c t K e y > < D i a g r a m O b j e c t K e y > < K e y > T a b l e s \ C u s t o m e r \ C o l u m n s \ C u s t o m e r _ I D < / K e y > < / D i a g r a m O b j e c t K e y > < D i a g r a m O b j e c t K e y > < K e y > T a b l e s \ C u s t o m e r \ C o l u m n s \ C u s t o m e r _ N a m e < / K e y > < / D i a g r a m O b j e c t K e y > < D i a g r a m O b j e c t K e y > < K e y > T a b l e s \ C u s t o m e r \ C o l u m n s \ R e g i o n _ I D < / K e y > < / D i a g r a m O b j e c t K e y > < D i a g r a m O b j e c t K e y > < K e y > R e l a t i o n s h i p s \ & l t ; T a b l e s \ o r d e r \ C o l u m n s \ R e g i o n _ I D & g t ; - & l t ; T a b l e s \ R e g i o n \ C o l u m n s \ R e g i o n _ I D & g t ; < / K e y > < / D i a g r a m O b j e c t K e y > < D i a g r a m O b j e c t K e y > < K e y > R e l a t i o n s h i p s \ & l t ; T a b l e s \ o r d e r \ C o l u m n s \ R e g i o n _ I D & g t ; - & l t ; T a b l e s \ R e g i o n \ C o l u m n s \ R e g i o n _ I D & g t ; \ F K < / K e y > < / D i a g r a m O b j e c t K e y > < D i a g r a m O b j e c t K e y > < K e y > R e l a t i o n s h i p s \ & l t ; T a b l e s \ o r d e r \ C o l u m n s \ R e g i o n _ I D & g t ; - & l t ; T a b l e s \ R e g i o n \ C o l u m n s \ R e g i o n _ I D & g t ; \ P K < / K e y > < / D i a g r a m O b j e c t K e y > < D i a g r a m O b j e c t K e y > < K e y > R e l a t i o n s h i p s \ & l t ; T a b l e s \ o r d e r \ C o l u m n s \ R e g i o n _ I D & g t ; - & l t ; T a b l e s \ R e g i o n \ C o l u m n s \ R e g i o n _ I D & g t ; \ C r o s s F i l t e r < / K e y > < / D i a g r a m O b j e c t K e y > < D i a g r a m O b j e c t K e y > < K e y > R e l a t i o n s h i p s \ & l t ; T a b l e s \ o r d e r \ C o l u m n s \ S a l e s _ R e p _ I D & g t ; - & l t ; T a b l e s \ R e p \ C o l u m n s \ S a l e s _ R e p _ I D & g t ; < / K e y > < / D i a g r a m O b j e c t K e y > < D i a g r a m O b j e c t K e y > < K e y > R e l a t i o n s h i p s \ & l t ; T a b l e s \ o r d e r \ C o l u m n s \ S a l e s _ R e p _ I D & g t ; - & l t ; T a b l e s \ R e p \ C o l u m n s \ S a l e s _ R e p _ I D & g t ; \ F K < / K e y > < / D i a g r a m O b j e c t K e y > < D i a g r a m O b j e c t K e y > < K e y > R e l a t i o n s h i p s \ & l t ; T a b l e s \ o r d e r \ C o l u m n s \ S a l e s _ R e p _ I D & g t ; - & l t ; T a b l e s \ R e p \ C o l u m n s \ S a l e s _ R e p _ I D & g t ; \ P K < / K e y > < / D i a g r a m O b j e c t K e y > < D i a g r a m O b j e c t K e y > < K e y > R e l a t i o n s h i p s \ & l t ; T a b l e s \ o r d e r \ C o l u m n s \ S a l e s _ R e p _ I D & g t ; - & l t ; T a b l e s \ R e p \ C o l u m n s \ S a l e s _ R e p _ I D & g t ; \ C r o s s F i l t e r 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D i a g r a m O b j e c t K e y > < K e y > R e l a t i o n s h i p s \ & l t ; T a b l e s \ C u s t o m e r \ C o l u m n s \ R e g i o n _ I D & g t ; - & l t ; T a b l e s \ R e g i o n \ C o l u m n s \ R e g i o n _ I D & g t ; < / K e y > < / D i a g r a m O b j e c t K e y > < D i a g r a m O b j e c t K e y > < K e y > R e l a t i o n s h i p s \ & l t ; T a b l e s \ C u s t o m e r \ C o l u m n s \ R e g i o n _ I D & g t ; - & l t ; T a b l e s \ R e g i o n \ C o l u m n s \ R e g i o n _ I D & g t ; \ F K < / K e y > < / D i a g r a m O b j e c t K e y > < D i a g r a m O b j e c t K e y > < K e y > R e l a t i o n s h i p s \ & l t ; T a b l e s \ C u s t o m e r \ C o l u m n s \ R e g i o n _ I D & g t ; - & l t ; T a b l e s \ R e g i o n \ C o l u m n s \ R e g i o n _ I D & g t ; \ P K < / K e y > < / D i a g r a m O b j e c t K e y > < D i a g r a m O b j e c t K e y > < K e y > R e l a t i o n s h i p s \ & l t ; T a b l e s \ C u s t o m e r \ C o l u m n s \ R e g i o n _ I D & g t ; - & l t ; T a b l e s \ R e g i o n \ C o l u m n s \ R e g i o n _ I D & g t ; \ C r o s s F i l t e r < / K e y > < / D i a g r a m O b j e c t K e y > < / A l l K e y s > < S e l e c t e d K e y s > < D i a g r a m O b j e c t K e y > < K e y > R e l a t i o n s h i p s \ & l t ; T a b l e s \ C u s t o m e r \ C o l u m n s \ R e g i o n _ I D & g t ; - & l t ; T a b l e s \ R e g i o n \ C o l u m n s \ R e g i o n _ I D & g t ; 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 T a g s \ T a b l e s \ & l t ; T a b l e s \ R e p & g t ; 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 T a b l e s \ o r d e r < / K e y > < / a : K e y > < a : V a l u e   i : t y p e = " D i a g r a m D i s p l a y N o d e V i e w S t a t e " > < H e i g h t > 4 4 6 . 6 6 6 6 6 6 6 6 6 6 6 6 8 < / H e i g h t > < I s E x p a n d e d > t r u e < / I s E x p a n d e d > < L a y e d O u t > t r u e < / L a y e d O u t > < L e f t > 5 3 5 . 3 3 3 3 3 3 3 3 3 3 3 3 4 8 < / L e f t > < T a b I n d e x > 1 < / 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 T a b l e s \ o r d e r \ C o l u m n s \ S a l e s _ R e p _ I D < / K e y > < / a : K e y > < a : V a l u e   i : t y p e = " D i a g r a m D i s p l a y N o d e V i e w S t a t e " > < H e i g h t > 1 5 0 < / H e i g h t > < I s E x p a n d e d > t r u e < / I s E x p a n d e d > < W i d t h > 2 0 0 < / W i d t h > < / a : V a l u e > < / a : K e y V a l u e O f D i a g r a m O b j e c t K e y a n y T y p e z b w N T n L X > < a : K e y V a l u e O f D i a g r a m O b j e c t K e y a n y T y p e z b w N T n L X > < a : K e y > < K e y > T a b l e s \ o r d e r \ C o l u m n s \ R e g i o n _ I D < / K e y > < / a : K e y > < a : V a l u e   i : t y p e = " D i a g r a m D i s p l a y N o d e V i e w S t a t e " > < H e i g h t > 1 5 0 < / H e i g h t > < I s E x p a n d e d > t r u e < / I s E x p a n d e d > < W i d t h > 2 0 0 < / W i d t h > < / a : V a l u e > < / a : K e y V a l u e O f D i a g r a m O b j e c t K e y a n y T y p e z b w N T n L X > < a : K e y V a l u e O f D i a g r a m O b j e c t K e y a n y T y p e z b w N T n L X > < a : K e y > < K e y > T a b l e s \ o r d e r \ C o l u m n s \ Q u a n t i t y _ S o l d < / K e y > < / a : K e y > < a : V a l u e   i : t y p e = " D i a g r a m D i s p l a y N o d e V i e w S t a t e " > < H e i g h t > 1 5 0 < / H e i g h t > < I s E x p a n d e d > t r u e < / I s E x p a n d e d > < W i d t h > 2 0 0 < / W i d t h > < / a : V a l u e > < / a : K e y V a l u e O f D i a g r a m O b j e c t K e y a n y T y p e z b w N T n L X > < a : K e y V a l u e O f D i a g r a m O b j e c t K e y a n y T y p e z b w N T n L X > < a : K e y > < K e y > T a b l e s \ o r d e r \ C o l u m n s \ U n i t _ P r i c e < / K e y > < / a : K e y > < a : V a l u e   i : t y p e = " D i a g r a m D i s p l a y N o d e V i e w S t a t e " > < H e i g h t > 1 5 0 < / H e i g h t > < I s E x p a n d e d > t r u e < / I s E x p a n d e d > < W i d t h > 2 0 0 < / W i d t h > < / a : V a l u e > < / a : K e y V a l u e O f D i a g r a m O b j e c t K e y a n y T y p e z b w N T n L X > < a : K e y V a l u e O f D i a g r a m O b j e c t K e y a n y T y p e z b w N T n L X > < a : K e y > < K e y > T a b l e s \ o r d e r \ C o l u m n s \ T o t a l _ S a l e s < / K e y > < / a : K e y > < a : V a l u e   i : t y p e = " D i a g r a m D i s p l a y N o d e V i e w S t a t e " > < H e i g h t > 1 5 0 < / H e i g h t > < I s E x p a n d e d > t r u e < / I s E x p a n d e d > < W i d t h > 2 0 0 < / W i d t h > < / a : V a l u e > < / a : K e y V a l u e O f D i a g r a m O b j e c t K e y a n y T y p e z b w N T n L X > < a : K e y V a l u e O f D i a g r a m O b j e c t K e y a n y T y p e z b w N T n L X > < a : K e y > < K e y > T a b l e s \ o r d e r \ C o l u m n s \ P r o f i t < / K e y > < / a : K e y > < a : V a l u e   i : t y p e = " D i a g r a m D i s p l a y N o d e V i e w S t a t e " > < H e i g h t > 1 5 0 < / H e i g h t > < I s E x p a n d e d > t r u e < / I s E x p a n d e d > < W i d t h > 2 0 0 < / W i d t h > < / a : V a l u e > < / a : K e y V a l u e O f D i a g r a m O b j e c t K e y a n y T y p e z b w N T n L X > < a : K e y V a l u e O f D i a g r a m O b j e c t K e y a n y T y p e z b w N T n L X > < a : K e y > < K e y > T a b l e s \ o r d e r \ C o l u m n s \ R e t u r n _ F l a g < / K e y > < / a : K e y > < a : V a l u e   i : t y p e = " D i a g r a m D i s p l a y N o d e V i e w S t a t e " > < H e i g h t > 1 5 0 < / H e i g h t > < I s E x p a n d e d > t r u e < / I s E x p a n d e d > < W i d t h > 2 0 0 < / W i d t h > < / a : V a l u e > < / a : K e y V a l u e O f D i a g r a m O b j e c t K e y a n y T y p e z b w N T n L X > < a : K e y V a l u e O f D i a g r a m O b j e c t K e y a n y T y p e z b w N T n L X > < a : K e y > < K e y > T a b l e s \ o r d e r \ C o l u m n s \ T i m e < / K e y > < / a : K e y > < a : V a l u e   i : t y p e = " D i a g r a m D i s p l a y N o d e V i e w S t a t e " > < H e i g h t > 1 5 0 < / H e i g h t > < I s E x p a n d e d > t r u e < / I s E x p a n d e d > < W i d t h > 2 0 0 < / W i d t h > < / a : V a l u e > < / a : K e y V a l u e O f D i a g r a m O b j e c t K e y a n y T y p e z b w N T n L X > < a : K e y V a l u e O f D i a g r a m O b j e c t K e y a n y T y p e z b w N T n L X > < a : K e y > < K e y > T a b l e s \ o r d e r \ C o l u m n s \ Y e a r < / K e y > < / a : K e y > < a : V a l u e   i : t y p e = " D i a g r a m D i s p l a y N o d e V i e w S t a t e " > < H e i g h t > 1 5 0 < / H e i g h t > < I s E x p a n d e d > t r u e < / I s E x p a n d e d > < W i d t h > 2 0 0 < / W i d t h > < / a : V a l u e > < / a : K e y V a l u e O f D i a g r a m O b j e c t K e y a n y T y p e z b w N T n L X > < a : K e y V a l u e O f D i a g r a m O b j e c t K e y a n y T y p e z b w N T n L X > < a : K e y > < K e y > T a b l e s \ o r d e r \ C o l u m n s \ M o n t h < / K e y > < / a : K e y > < a : V a l u e   i : t y p e = " D i a g r a m D i s p l a y N o d e V i e w S t a t e " > < H e i g h t > 1 5 0 < / H e i g h t > < I s E x p a n d e d > t r u e < / I s E x p a n d e d > < W i d t h > 2 0 0 < / W i d t h > < / a : V a l u e > < / a : K e y V a l u e O f D i a g r a m O b j e c t K e y a n y T y p e z b w N T n L X > < a : K e y V a l u e O f D i a g r a m O b j e c t K e y a n y T y p e z b w N T n L X > < a : K e y > < K e y > T a b l e s \ o r d e r \ C o l u m n s \ D a y _ o f _ W e e k < / K e y > < / a : K e y > < a : V a l u e   i : t y p e = " D i a g r a m D i s p l a y N o d e V i e w S t a t e " > < H e i g h t > 1 5 0 < / H e i g h t > < I s E x p a n d e d > t r u e < / I s E x p a n d e d > < W i d t h > 2 0 0 < / W i d t h > < / a : V a l u e > < / a : K e y V a l u e O f D i a g r a m O b j e c t K e y a n y T y p e z b w N T n L X > < a : K e y V a l u e O f D i a g r a m O b j e c t K e y a n y T y p e z b w N T n L X > < a : K e y > < K e y > T a b l e s \ o r d e r \ C o l u m n s \ H o u r < / K e y > < / a : K e y > < a : V a l u e   i : t y p e = " D i a g r a m D i s p l a y N o d e V i e w S t a t e " > < H e i g h t > 1 5 0 < / H e i g h t > < I s E x p a n d e d > t r u e < / I s E x p a n d e d > < W i d t h > 2 0 0 < / W i d t h > < / a : V a l u e > < / a : K e y V a l u e O f D i a g r a m O b j e c t K e y a n y T y p e z b w N T n L X > < a : K e y V a l u e O f D i a g r a m O b j e c t K e y a n y T y p e z b w N T n L X > < a : K e y > < K e y > T a b l e s \ o r d e r \ C o l u m n s \ T i m e _ o f _ d a t e < / K e y > < / a : K e y > < a : V a l u e   i : t y p e = " D i a g r a m D i s p l a y N o d e V i e w S t a t e " > < H e i g h t > 1 5 0 < / H e i g h t > < I s E x p a n d e d > t r u e < / I s E x p a n d e d > < W i d t h > 2 0 0 < / W i d t h > < / a : V a l u e > < / a : K e y V a l u e O f D i a g r a m O b j e c t K e y a n y T y p e z b w N T n L X > < a : K e y V a l u e O f D i a g r a m O b j e c t K e y a n y T y p e z b w N T n L X > < a : K e y > < K e y > T a b l e s \ o r d e r \ M e a s u r e s \ S u m   o f   T o t a l _ S a l e s < / K e y > < / a : K e y > < a : V a l u e   i : t y p e = " D i a g r a m D i s p l a y N o d e V i e w S t a t e " > < H e i g h t > 1 5 0 < / H e i g h t > < I s E x p a n d e d > t r u e < / I s E x p a n d e d > < W i d t h > 2 0 0 < / W i d t h > < / a : V a l u e > < / a : K e y V a l u e O f D i a g r a m O b j e c t K e y a n y T y p e z b w N T n L X > < a : K e y V a l u e O f D i a g r a m O b j e c t K e y a n y T y p e z b w N T n L X > < a : K e y > < K e y > T a b l e s \ o r d e r \ S u m   o f   T o t a l _ S a l e s \ A d d i t i o n a l   I n f o \ I m p l i c i t   M e a s u r e < / K e y > < / a : K e y > < a : V a l u e   i : t y p e = " D i a g r a m D i s p l a y V i e w S t a t e I D i a g r a m T a g A d d i t i o n a l I n f o " / > < / a : K e y V a l u e O f D i a g r a m O b j e c t K e y a n y T y p e z b w N T n L X > < a : K e y V a l u e O f D i a g r a m O b j e c t K e y a n y T y p e z b w N T n L X > < a : K e y > < K e y > T a b l e s \ o r d e r \ M e a s u r e s \ S u m   o f   P r o f i t < / K e y > < / a : K e y > < a : V a l u e   i : t y p e = " D i a g r a m D i s p l a y N o d e V i e w S t a t e " > < H e i g h t > 1 5 0 < / H e i g h t > < I s E x p a n d e d > t r u e < / I s E x p a n d e d > < W i d t h > 2 0 0 < / W i d t h > < / a : V a l u e > < / a : K e y V a l u e O f D i a g r a m O b j e c t K e y a n y T y p e z b w N T n L X > < a : K e y V a l u e O f D i a g r a m O b j e c t K e y a n y T y p e z b w N T n L X > < a : K e y > < K e y > T a b l e s \ o r d e r \ S u m   o f   P r o f i t \ A d d i t i o n a l   I n f o \ I m p l i c i t   M e a s u r e < / K e y > < / a : K e y > < a : V a l u e   i : t y p e = " D i a g r a m D i s p l a y V i e w S t a t e I D i a g r a m T a g A d d i t i o n a l I n f o " / > < / a : K e y V a l u e O f D i a g r a m O b j e c t K e y a n y T y p e z b w N T n L X > < a : K e y V a l u e O f D i a g r a m O b j e c t K e y a n y T y p e z b w N T n L X > < a : K e y > < K e y > T a b l e s \ o r d e r \ M e a s u r e s \ S u m   o f   M o n t h < / K e y > < / a : K e y > < a : V a l u e   i : t y p e = " D i a g r a m D i s p l a y N o d e V i e w S t a t e " > < H e i g h t > 1 5 0 < / H e i g h t > < I s E x p a n d e d > t r u e < / I s E x p a n d e d > < W i d t h > 2 0 0 < / W i d t h > < / a : V a l u e > < / a : K e y V a l u e O f D i a g r a m O b j e c t K e y a n y T y p e z b w N T n L X > < a : K e y V a l u e O f D i a g r a m O b j e c t K e y a n y T y p e z b w N T n L X > < a : K e y > < K e y > T a b l e s \ o r d e r \ S u m   o f   M o n t h \ A d d i t i o n a l   I n f o \ I m p l i c i t   M e a s u r e < / K e y > < / a : K e y > < a : V a l u e   i : t y p e = " D i a g r a m D i s p l a y V i e w S t a t e I D i a g r a m T a g A d d i t i o n a l I n f o " / > < / a : K e y V a l u e O f D i a g r a m O b j e c t K e y a n y T y p e z b w N T n L X > < a : K e y V a l u e O f D i a g r a m O b j e c t K e y a n y T y p e z b w N T n L X > < a : K e y > < K e y > T a b l e s \ o r d e r \ M e a s u r e s \ S u m   o f   S a l e s _ R e p _ I D < / K e y > < / a : K e y > < a : V a l u e   i : t y p e = " D i a g r a m D i s p l a y N o d e V i e w S t a t e " > < H e i g h t > 1 5 0 < / H e i g h t > < I s E x p a n d e d > t r u e < / I s E x p a n d e d > < W i d t h > 2 0 0 < / W i d t h > < / a : V a l u e > < / a : K e y V a l u e O f D i a g r a m O b j e c t K e y a n y T y p e z b w N T n L X > < a : K e y V a l u e O f D i a g r a m O b j e c t K e y a n y T y p e z b w N T n L X > < a : K e y > < K e y > T a b l e s \ o r d e r \ S u m   o f   S a l e s _ R e p _ I D \ A d d i t i o n a l   I n f o \ I m p l i c i t   M e a s u r e < / K e y > < / a : K e y > < a : V a l u e   i : t y p e = " D i a g r a m D i s p l a y V i e w S t a t e I D i a g r a m T a g A d d i t i o n a l I n f o " / > < / a : K e y V a l u e O f D i a g r a m O b j e c t K e y a n y T y p e z b w N T n L X > < a : K e y V a l u e O f D i a g r a m O b j e c t K e y a n y T y p e z b w N T n L X > < a : K e y > < K e y > T a b l e s \ o r d e r \ M e a s u r e s \ T o t a l _ p r o f i t < / K e y > < / a : K e y > < a : V a l u e   i : t y p e = " D i a g r a m D i s p l a y N o d e V i e w S t a t e " > < H e i g h t > 1 5 0 < / H e i g h t > < I s E x p a n d e d > t r u e < / I s E x p a n d e d > < W i d t h > 2 0 0 < / W i d t h > < / a : V a l u e > < / a : K e y V a l u e O f D i a g r a m O b j e c t K e y a n y T y p e z b w N T n L X > < a : K e y V a l u e O f D i a g r a m O b j e c t K e y a n y T y p e z b w N T n L X > < a : K e y > < K e y > T a b l e s \ o r d e r \ M e a s u r e s \ T o t a l   S a l e s < / K e y > < / a : K e y > < a : V a l u e   i : t y p e = " D i a g r a m D i s p l a y N o d e V i e w S t a t e " > < H e i g h t > 1 5 0 < / H e i g h t > < I s E x p a n d e d > t r u e < / I s E x p a n d e d > < W i d t h > 2 0 0 < / W i d t h > < / a : V a l u e > < / a : K e y V a l u e O f D i a g r a m O b j e c t K e y a n y T y p e z b w N T n L X > < a : K e y V a l u e O f D i a g r a m O b j e c t K e y a n y T y p e z b w N T n L X > < a : K e y > < K e y > T a b l e s \ o r d e r \ M e a s u r e s \ T o t a l   Q u a n t i t y   S o l d < / K e y > < / a : K e y > < a : V a l u e   i : t y p e = " D i a g r a m D i s p l a y N o d e V i e w S t a t e " > < H e i g h t > 1 5 0 < / H e i g h t > < I s E x p a n d e d > t r u e < / I s E x p a n d e d > < W i d t h > 2 0 0 < / W i d t h > < / a : V a l u e > < / a : K e y V a l u e O f D i a g r a m O b j e c t K e y a n y T y p e z b w N T n L X > < a : K e y V a l u e O f D i a g r a m O b j e c t K e y a n y T y p e z b w N T n L X > < a : K e y > < K e y > T a b l e s \ o r d e r \ M e a s u r e s \ R e t u r n   R a t e < / K e y > < / a : K e y > < a : V a l u e   i : t y p e = " D i a g r a m D i s p l a y N o d e V i e w S t a t e " > < H e i g h t > 1 5 0 < / H e i g h t > < I s E x p a n d e d > t r u e < / I s E x p a n d e d > < W i d t h > 2 0 0 < / W i d t h > < / a : V a l u e > < / a : K e y V a l u e O f D i a g r a m O b j e c t K e y a n y T y p e z b w N T n L X > < a : K e y V a l u e O f D i a g r a m O b j e c t K e y a n y T y p e z b w N T n L X > < a : K e y > < K e y > T a b l e s \ o r d e r \ M e a s u r e s \ A v e r a g e   O r d e r   S i z e < / 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 2 4 0 < / L e f t > < 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 T a b l e s \ p r o d u c t \ C o l u m n s \ P r o d u c t _ C a t e g o r y < / K e y > < / a : K e y > < a : V a l u e   i : t y p e = " D i a g r a m D i s p l a y N o d e V i e w S t a t e " > < H e i g h t > 1 5 0 < / H e i g h t > < I s E x p a n d e d > t r u e < / I s E x p a n d e d > < W i d t h > 2 0 0 < / W i d t h > < / a : V a l u e > < / a : K e y V a l u e O f D i a g r a m O b j e c t K e y a n y T y p e z b w N T n L X > < a : K e y V a l u e O f D i a g r a m O b j e c t K e y a n y T y p e z b w N T n L X > < a : K e y > < K e y > T a b l e s \ R e p < / K e y > < / a : K e y > < a : V a l u e   i : t y p e = " D i a g r a m D i s p l a y N o d e V i e w S t a t e " > < H e i g h t > 1 5 0 < / H e i g h t > < I s E x p a n d e d > t r u e < / I s E x p a n d e d > < L a y e d O u t > t r u e < / L a y e d O u t > < L e f t > 2 4 3 . 3 3 3 3 3 3 3 3 3 3 3 3 2 6 < / L e f t > < T a b I n d e x > 3 < / T a b I n d e x > < T o p > 1 9 8 . 6 6 6 6 6 6 6 6 6 6 6 6 6 9 < / T o p > < W i d t h > 2 0 0 < / W i d t h > < / a : V a l u e > < / a : K e y V a l u e O f D i a g r a m O b j e c t K e y a n y T y p e z b w N T n L X > < a : K e y V a l u e O f D i a g r a m O b j e c t K e y a n y T y p e z b w N T n L X > < a : K e y > < K e y > T a b l e s \ R e p \ C o l u m n s \ S a l e s _ R e p _ I D < / K e y > < / a : K e y > < a : V a l u e   i : t y p e = " D i a g r a m D i s p l a y N o d e V i e w S t a t e " > < H e i g h t > 1 5 0 < / H e i g h t > < I s E x p a n d e d > t r u e < / I s E x p a n d e d > < W i d t h > 2 0 0 < / W i d t h > < / a : V a l u e > < / a : K e y V a l u e O f D i a g r a m O b j e c t K e y a n y T y p e z b w N T n L X > < a : K e y V a l u e O f D i a g r a m O b j e c t K e y a n y T y p e z b w N T n L X > < a : K e y > < K e y > T a b l e s \ R e p \ C o l u m n s \ S a l e s _ R e p _ N a m e < / K e y > < / a : K e y > < a : V a l u e   i : t y p e = " D i a g r a m D i s p l a y N o d e V i e w S t a t e " > < H e i g h t > 1 5 0 < / H e i g h t > < I s E x p a n d e d > t r u e < / I s E x p a n d e d > < W i d t h > 2 0 0 < / W i d t h > < / a : V a l u e > < / a : K e y V a l u e O f D i a g r a m O b j e c t K e y a n y T y p e z b w N T n L X > < a : K e y V a l u e O f D i a g r a m O b j e c t K e y a n y T y p e z b w N T n L X > < a : K e y > < K e y > T a b l e s \ R e p \ C o l u m n s \ H i r e _ D a t e < / 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 8 5 1 . 3 3 3 3 3 3 3 3 3 3 3 3 4 8 < / L e f t > < T a b I n d e x > 2 < / T a b I n d e x > < T o p > 1 . 3 3 3 3 3 3 3 3 3 3 3 3 3 4 2 8 < / T o p > < W i d t h > 2 0 0 < / W i d t h > < / a : V a l u e > < / a : K e y V a l u e O f D i a g r a m O b j e c t K e y a n y T y p e z b w N T n L X > < a : K e y V a l u e O f D i a g r a m O b j e c t K e y a n y T y p e z b w N T n L X > < a : K e y > < K e y > T a b l e s \ R e g i o n \ C o l u m n s \ R e g i o n _ I D < / K e y > < / a : K e y > < a : V a l u e   i : t y p e = " D i a g r a m D i s p l a y N o d e V i e w S t a t e " > < H e i g h t > 1 5 0 < / H e i g h t > < I s E x p a n d e d > t r u e < / I s E x p a n d e d > < W i d t h > 2 0 0 < / W i d t h > < / a : V a l u e > < / a : K e y V a l u e O f D i a g r a m O b j e c t K e y a n y T y p e z b w N T n L X > < a : K e y V a l u e O f D i a g r a m O b j e c t K e y a n y T y p e z b w N T n L X > < a : K e y > < K e y > T a b l e s \ R e g i o n \ C o l u m n s \ R e g i o n _ N a m e < / 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 9 4 8 . 6 6 6 6 6 6 6 6 6 6 6 6 5 2 < / L e f t > < T a b I n d e x > 4 < / T a b I n d e x > < T o p > 1 9 4 . 6 6 6 6 6 6 6 6 6 6 6 6 6 9 < / 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 T a b l e s \ C u s t o m e r \ C o l u m n s \ C u s t o m e r _ N a m e < / K e y > < / a : K e y > < a : V a l u e   i : t y p e = " D i a g r a m D i s p l a y N o d e V i e w S t a t e " > < H e i g h t > 1 5 0 < / H e i g h t > < I s E x p a n d e d > t r u e < / I s E x p a n d e d > < W i d t h > 2 0 0 < / W i d t h > < / a : V a l u e > < / a : K e y V a l u e O f D i a g r a m O b j e c t K e y a n y T y p e z b w N T n L X > < a : K e y V a l u e O f D i a g r a m O b j e c t K e y a n y T y p e z b w N T n L X > < a : K e y > < K e y > T a b l e s \ C u s t o m e r \ C o l u m n s \ R e g i o n _ I D < / K e y > < / a : K e y > < a : V a l u e   i : t y p e = " D i a g r a m D i s p l a y N o d e V i e w S t a t e " > < H e i g h t > 1 5 0 < / H e i g h t > < I s E x p a n d e d > t r u e < / I s E x p a n d e d > < W i d t h > 2 0 0 < / W i d t h > < / a : V a l u e > < / a : K e y V a l u e O f D i a g r a m O b j e c t K e y a n y T y p e z b w N T n L X > < a : K e y V a l u e O f D i a g r a m O b j e c t K e y a n y T y p e z b w N T n L X > < a : K e y > < K e y > R e l a t i o n s h i p s \ & l t ; T a b l e s \ o r d e r \ C o l u m n s \ R e g i o n _ I D & g t ; - & l t ; T a b l e s \ R e g i o n \ C o l u m n s \ R e g i o n _ I D & g t ; < / K e y > < / a : K e y > < a : V a l u e   i : t y p e = " D i a g r a m D i s p l a y L i n k V i e w S t a t e " > < A u t o m a t i o n P r o p e r t y H e l p e r T e x t > E n d   p o i n t   1 :   ( 7 5 1 . 3 3 3 3 3 3 3 3 3 3 3 3 , 2 2 3 . 3 3 3 3 3 3 ) .   E n d   p o i n t   2 :   ( 8 3 5 . 3 3 3 3 3 3 3 3 3 3 3 3 , 7 6 . 3 3 3 3 3 3 )   < / A u t o m a t i o n P r o p e r t y H e l p e r T e x t > < L a y e d O u t > t r u e < / L a y e d O u t > < P o i n t s   x m l n s : b = " h t t p : / / s c h e m a s . d a t a c o n t r a c t . o r g / 2 0 0 4 / 0 7 / S y s t e m . W i n d o w s " > < b : P o i n t > < b : _ x > 7 5 1 . 3 3 3 3 3 3 3 3 3 3 3 3 4 8 < / b : _ x > < b : _ y > 2 2 3 . 3 3 3 3 3 3 < / b : _ y > < / b : P o i n t > < b : P o i n t > < b : _ x > 7 9 1 . 3 3 3 3 3 3 < / b : _ x > < b : _ y > 2 2 3 . 3 3 3 3 3 3 < / b : _ y > < / b : P o i n t > < b : P o i n t > < b : _ x > 7 9 3 . 3 3 3 3 3 3 < / b : _ x > < b : _ y > 2 2 1 . 3 3 3 3 3 3 < / b : _ y > < / b : P o i n t > < b : P o i n t > < b : _ x > 7 9 3 . 3 3 3 3 3 3 < / b : _ x > < b : _ y > 7 8 . 3 3 3 3 3 3 < / b : _ y > < / b : P o i n t > < b : P o i n t > < b : _ x > 7 9 5 . 3 3 3 3 3 3 < / b : _ x > < b : _ y > 7 6 . 3 3 3 3 3 3 < / b : _ y > < / b : P o i n t > < b : P o i n t > < b : _ x > 8 3 5 . 3 3 3 3 3 3 3 3 3 3 3 3 4 8 < / b : _ x > < b : _ y > 7 6 . 3 3 3 3 3 3 < / b : _ y > < / b : P o i n t > < / P o i n t s > < / a : V a l u e > < / a : K e y V a l u e O f D i a g r a m O b j e c t K e y a n y T y p e z b w N T n L X > < a : K e y V a l u e O f D i a g r a m O b j e c t K e y a n y T y p e z b w N T n L X > < a : K e y > < K e y > R e l a t i o n s h i p s \ & l t ; T a b l e s \ o r d e r \ C o l u m n s \ R e g i o n _ I D & g t ; - & l t ; T a b l e s \ R e g i o n \ C o l u m n s \ R e g i o n _ I D & g t ; \ F K < / K e y > < / a : K e y > < a : V a l u e   i : t y p e = " D i a g r a m D i s p l a y L i n k E n d p o i n t V i e w S t a t e " > < H e i g h t > 1 6 < / H e i g h t > < L a b e l L o c a t i o n   x m l n s : b = " h t t p : / / s c h e m a s . d a t a c o n t r a c t . o r g / 2 0 0 4 / 0 7 / S y s t e m . W i n d o w s " > < b : _ x > 7 3 5 . 3 3 3 3 3 3 3 3 3 3 3 3 4 8 < / b : _ x > < b : _ y > 2 1 5 . 3 3 3 3 3 3 < / b : _ y > < / L a b e l L o c a t i o n > < L o c a t i o n   x m l n s : b = " h t t p : / / s c h e m a s . d a t a c o n t r a c t . o r g / 2 0 0 4 / 0 7 / S y s t e m . W i n d o w s " > < b : _ x > 7 3 5 . 3 3 3 3 3 3 3 3 3 3 3 3 4 8 < / b : _ x > < b : _ y > 2 2 3 . 3 3 3 3 3 3 < / b : _ y > < / L o c a t i o n > < S h a p e R o t a t e A n g l e > 3 6 0 < / S h a p e R o t a t e A n g l e > < W i d t h > 1 6 < / W i d t h > < / a : V a l u e > < / a : K e y V a l u e O f D i a g r a m O b j e c t K e y a n y T y p e z b w N T n L X > < a : K e y V a l u e O f D i a g r a m O b j e c t K e y a n y T y p e z b w N T n L X > < a : K e y > < K e y > R e l a t i o n s h i p s \ & l t ; T a b l e s \ o r d e r \ C o l u m n s \ R e g i o n _ I D & g t ; - & l t ; T a b l e s \ R e g i o n \ C o l u m n s \ R e g i o n _ I D & g t ; \ P K < / K e y > < / a : K e y > < a : V a l u e   i : t y p e = " D i a g r a m D i s p l a y L i n k E n d p o i n t V i e w S t a t e " > < H e i g h t > 1 6 < / H e i g h t > < L a b e l L o c a t i o n   x m l n s : b = " h t t p : / / s c h e m a s . d a t a c o n t r a c t . o r g / 2 0 0 4 / 0 7 / S y s t e m . W i n d o w s " > < b : _ x > 8 3 5 . 3 3 3 3 3 3 3 3 3 3 3 3 4 8 < / b : _ x > < b : _ y > 6 8 . 3 3 3 3 3 3 < / b : _ y > < / L a b e l L o c a t i o n > < L o c a t i o n   x m l n s : b = " h t t p : / / s c h e m a s . d a t a c o n t r a c t . o r g / 2 0 0 4 / 0 7 / S y s t e m . W i n d o w s " > < b : _ x > 8 5 1 . 3 3 3 3 3 3 3 3 3 3 3 3 4 8 < / b : _ x > < b : _ y > 7 6 . 3 3 3 3 3 3 < / b : _ y > < / L o c a t i o n > < S h a p e R o t a t e A n g l e > 1 8 0 < / S h a p e R o t a t e A n g l e > < W i d t h > 1 6 < / W i d t h > < / a : V a l u e > < / a : K e y V a l u e O f D i a g r a m O b j e c t K e y a n y T y p e z b w N T n L X > < a : K e y V a l u e O f D i a g r a m O b j e c t K e y a n y T y p e z b w N T n L X > < a : K e y > < K e y > R e l a t i o n s h i p s \ & l t ; T a b l e s \ o r d e r \ C o l u m n s \ R e g i o n _ I D & g t ; - & l t ; T a b l e s \ R e g i o n \ C o l u m n s \ R e g i o n _ I D & g t ; \ C r o s s F i l t e r < / K e y > < / a : K e y > < a : V a l u e   i : t y p e = " D i a g r a m D i s p l a y L i n k C r o s s F i l t e r V i e w S t a t e " > < P o i n t s   x m l n s : b = " h t t p : / / s c h e m a s . d a t a c o n t r a c t . o r g / 2 0 0 4 / 0 7 / S y s t e m . W i n d o w s " > < b : P o i n t > < b : _ x > 7 5 1 . 3 3 3 3 3 3 3 3 3 3 3 3 4 8 < / b : _ x > < b : _ y > 2 2 3 . 3 3 3 3 3 3 < / b : _ y > < / b : P o i n t > < b : P o i n t > < b : _ x > 7 9 1 . 3 3 3 3 3 3 < / b : _ x > < b : _ y > 2 2 3 . 3 3 3 3 3 3 < / b : _ y > < / b : P o i n t > < b : P o i n t > < b : _ x > 7 9 3 . 3 3 3 3 3 3 < / b : _ x > < b : _ y > 2 2 1 . 3 3 3 3 3 3 < / b : _ y > < / b : P o i n t > < b : P o i n t > < b : _ x > 7 9 3 . 3 3 3 3 3 3 < / b : _ x > < b : _ y > 7 8 . 3 3 3 3 3 3 < / b : _ y > < / b : P o i n t > < b : P o i n t > < b : _ x > 7 9 5 . 3 3 3 3 3 3 < / b : _ x > < b : _ y > 7 6 . 3 3 3 3 3 3 < / b : _ y > < / b : P o i n t > < b : P o i n t > < b : _ x > 8 3 5 . 3 3 3 3 3 3 3 3 3 3 3 3 4 8 < / b : _ x > < b : _ y > 7 6 . 3 3 3 3 3 3 < / b : _ y > < / b : P o i n t > < / P o i n t s > < / a : V a l u e > < / a : K e y V a l u e O f D i a g r a m O b j e c t K e y a n y T y p e z b w N T n L X > < a : K e y V a l u e O f D i a g r a m O b j e c t K e y a n y T y p e z b w N T n L X > < a : K e y > < K e y > R e l a t i o n s h i p s \ & l t ; T a b l e s \ o r d e r \ C o l u m n s \ S a l e s _ R e p _ I D & g t ; - & l t ; T a b l e s \ R e p \ C o l u m n s \ S a l e s _ R e p _ I D & g t ; < / K e y > < / a : K e y > < a : V a l u e   i : t y p e = " D i a g r a m D i s p l a y L i n k V i e w S t a t e " > < A u t o m a t i o n P r o p e r t y H e l p e r T e x t > E n d   p o i n t   1 :   ( 5 1 9 . 3 3 3 3 3 3 3 3 3 3 3 3 , 2 3 3 . 3 3 3 3 3 3 ) .   E n d   p o i n t   2 :   ( 4 5 9 . 3 3 3 3 3 3 3 3 3 3 3 3 , 2 7 3 . 6 6 6 6 6 7 )   < / A u t o m a t i o n P r o p e r t y H e l p e r T e x t > < L a y e d O u t > t r u e < / L a y e d O u t > < P o i n t s   x m l n s : b = " h t t p : / / s c h e m a s . d a t a c o n t r a c t . o r g / 2 0 0 4 / 0 7 / S y s t e m . W i n d o w s " > < b : P o i n t > < b : _ x > 5 1 9 . 3 3 3 3 3 3 3 3 3 3 3 3 4 8 < / b : _ x > < b : _ y > 2 3 3 . 3 3 3 3 3 2 9 9 9 9 9 9 9 8 < / b : _ y > < / b : P o i n t > < b : P o i n t > < b : _ x > 4 9 1 . 3 3 3 3 3 3 0 0 0 0 0 0 0 4 < / b : _ x > < b : _ y > 2 3 3 . 3 3 3 3 3 3 < / b : _ y > < / b : P o i n t > < b : P o i n t > < b : _ x > 4 8 9 . 3 3 3 3 3 3 0 0 0 0 0 0 0 4 < / b : _ x > < b : _ y > 2 3 5 . 3 3 3 3 3 3 < / b : _ y > < / b : P o i n t > < b : P o i n t > < b : _ x > 4 8 9 . 3 3 3 3 3 3 0 0 0 0 0 0 0 4 < / b : _ x > < b : _ y > 2 7 1 . 6 6 6 6 6 7 < / b : _ y > < / b : P o i n t > < b : P o i n t > < b : _ x > 4 8 7 . 3 3 3 3 3 3 0 0 0 0 0 0 0 4 < / b : _ x > < b : _ y > 2 7 3 . 6 6 6 6 6 7 < / b : _ y > < / b : P o i n t > < b : P o i n t > < b : _ x > 4 5 9 . 3 3 3 3 3 3 3 3 3 3 3 3 2 6 < / b : _ x > < b : _ y > 2 7 3 . 6 6 6 6 6 7 < / b : _ y > < / b : P o i n t > < / P o i n t s > < / a : V a l u e > < / a : K e y V a l u e O f D i a g r a m O b j e c t K e y a n y T y p e z b w N T n L X > < a : K e y V a l u e O f D i a g r a m O b j e c t K e y a n y T y p e z b w N T n L X > < a : K e y > < K e y > R e l a t i o n s h i p s \ & l t ; T a b l e s \ o r d e r \ C o l u m n s \ S a l e s _ R e p _ I D & g t ; - & l t ; T a b l e s \ R e p \ C o l u m n s \ S a l e s _ R e p _ I D & g t ; \ F K < / K e y > < / a : K e y > < a : V a l u e   i : t y p e = " D i a g r a m D i s p l a y L i n k E n d p o i n t V i e w S t a t e " > < H e i g h t > 1 6 < / H e i g h t > < L a b e l L o c a t i o n   x m l n s : b = " h t t p : / / s c h e m a s . d a t a c o n t r a c t . o r g / 2 0 0 4 / 0 7 / S y s t e m . W i n d o w s " > < b : _ x > 5 1 9 . 3 3 3 3 3 3 3 3 3 3 3 3 4 8 < / b : _ x > < b : _ y > 2 2 5 . 3 3 3 3 3 2 9 9 9 9 9 9 9 8 < / b : _ y > < / L a b e l L o c a t i o n > < L o c a t i o n   x m l n s : b = " h t t p : / / s c h e m a s . d a t a c o n t r a c t . o r g / 2 0 0 4 / 0 7 / S y s t e m . W i n d o w s " > < b : _ x > 5 3 5 . 3 3 3 3 3 3 3 3 3 3 3 3 4 8 < / b : _ x > < b : _ y > 2 3 3 . 3 3 3 3 3 2 9 9 9 9 9 9 9 8 < / b : _ y > < / L o c a t i o n > < S h a p e R o t a t e A n g l e > 1 8 0 < / S h a p e R o t a t e A n g l e > < W i d t h > 1 6 < / W i d t h > < / a : V a l u e > < / a : K e y V a l u e O f D i a g r a m O b j e c t K e y a n y T y p e z b w N T n L X > < a : K e y V a l u e O f D i a g r a m O b j e c t K e y a n y T y p e z b w N T n L X > < a : K e y > < K e y > R e l a t i o n s h i p s \ & l t ; T a b l e s \ o r d e r \ C o l u m n s \ S a l e s _ R e p _ I D & g t ; - & l t ; T a b l e s \ R e p \ C o l u m n s \ S a l e s _ R e p _ I D & g t ; \ P K < / K e y > < / a : K e y > < a : V a l u e   i : t y p e = " D i a g r a m D i s p l a y L i n k E n d p o i n t V i e w S t a t e " > < H e i g h t > 1 6 < / H e i g h t > < L a b e l L o c a t i o n   x m l n s : b = " h t t p : / / s c h e m a s . d a t a c o n t r a c t . o r g / 2 0 0 4 / 0 7 / S y s t e m . W i n d o w s " > < b : _ x > 4 4 3 . 3 3 3 3 3 3 3 3 3 3 3 3 2 6 < / b : _ x > < b : _ y > 2 6 5 . 6 6 6 6 6 7 < / b : _ y > < / L a b e l L o c a t i o n > < L o c a t i o n   x m l n s : b = " h t t p : / / s c h e m a s . d a t a c o n t r a c t . o r g / 2 0 0 4 / 0 7 / S y s t e m . W i n d o w s " > < b : _ x > 4 4 3 . 3 3 3 3 3 3 3 3 3 3 3 3 2 6 < / b : _ x > < b : _ y > 2 7 3 . 6 6 6 6 6 7 < / b : _ y > < / L o c a t i o n > < S h a p e R o t a t e A n g l e > 3 6 0 < / S h a p e R o t a t e A n g l e > < W i d t h > 1 6 < / W i d t h > < / a : V a l u e > < / a : K e y V a l u e O f D i a g r a m O b j e c t K e y a n y T y p e z b w N T n L X > < a : K e y V a l u e O f D i a g r a m O b j e c t K e y a n y T y p e z b w N T n L X > < a : K e y > < K e y > R e l a t i o n s h i p s \ & l t ; T a b l e s \ o r d e r \ C o l u m n s \ S a l e s _ R e p _ I D & g t ; - & l t ; T a b l e s \ R e p \ C o l u m n s \ S a l e s _ R e p _ I D & g t ; \ C r o s s F i l t e r < / K e y > < / a : K e y > < a : V a l u e   i : t y p e = " D i a g r a m D i s p l a y L i n k C r o s s F i l t e r V i e w S t a t e " > < P o i n t s   x m l n s : b = " h t t p : / / s c h e m a s . d a t a c o n t r a c t . o r g / 2 0 0 4 / 0 7 / S y s t e m . W i n d o w s " > < b : P o i n t > < b : _ x > 5 1 9 . 3 3 3 3 3 3 3 3 3 3 3 3 4 8 < / b : _ x > < b : _ y > 2 3 3 . 3 3 3 3 3 2 9 9 9 9 9 9 9 8 < / b : _ y > < / b : P o i n t > < b : P o i n t > < b : _ x > 4 9 1 . 3 3 3 3 3 3 0 0 0 0 0 0 0 4 < / b : _ x > < b : _ y > 2 3 3 . 3 3 3 3 3 3 < / b : _ y > < / b : P o i n t > < b : P o i n t > < b : _ x > 4 8 9 . 3 3 3 3 3 3 0 0 0 0 0 0 0 4 < / b : _ x > < b : _ y > 2 3 5 . 3 3 3 3 3 3 < / b : _ y > < / b : P o i n t > < b : P o i n t > < b : _ x > 4 8 9 . 3 3 3 3 3 3 0 0 0 0 0 0 0 4 < / b : _ x > < b : _ y > 2 7 1 . 6 6 6 6 6 7 < / b : _ y > < / b : P o i n t > < b : P o i n t > < b : _ x > 4 8 7 . 3 3 3 3 3 3 0 0 0 0 0 0 0 4 < / b : _ x > < b : _ y > 2 7 3 . 6 6 6 6 6 7 < / b : _ y > < / b : P o i n t > < b : P o i n t > < b : _ x > 4 5 9 . 3 3 3 3 3 3 3 3 3 3 3 3 2 6 < / b : _ x > < b : _ y > 2 7 3 . 6 6 6 6 6 7 < / b : _ y > < / b : P o i n t > < / P o i n t s > < / a : V a l u e > < / a : K e y V a l u e O f D i a g r a m O b j e c t K e y a n y T y p e z b w N T n L X > < a : K e y V a l u e O f D i a g r a m O b j e c t K e y a n y T y p e z b w N T n L X > < a : K e y > < K e y > R e l a t i o n s h i p s \ & l t ; T a b l e s \ o r d e r \ C o l u m n s \ P r o d u c t _ I D & g t ; - & l t ; T a b l e s \ p r o d u c t \ C o l u m n s \ P r o d u c t _ I D & g t ; < / K e y > < / a : K e y > < a : V a l u e   i : t y p e = " D i a g r a m D i s p l a y L i n k V i e w S t a t e " > < A u t o m a t i o n P r o p e r t y H e l p e r T e x t > E n d   p o i n t   1 :   ( 5 1 9 . 3 3 3 3 3 3 3 3 3 3 3 3 , 2 1 3 . 3 3 3 3 3 3 ) .   E n d   p o i n t   2 :   ( 4 5 6 , 7 5 )   < / A u t o m a t i o n P r o p e r t y H e l p e r T e x t > < L a y e d O u t > t r u e < / L a y e d O u t > < P o i n t s   x m l n s : b = " h t t p : / / s c h e m a s . d a t a c o n t r a c t . o r g / 2 0 0 4 / 0 7 / S y s t e m . W i n d o w s " > < b : P o i n t > < b : _ x > 5 1 9 . 3 3 3 3 3 3 3 3 3 3 3 3 4 8 < / b : _ x > < b : _ y > 2 1 3 . 3 3 3 3 3 2 9 9 9 9 9 9 9 8 < / b : _ y > < / b : P o i n t > < b : P o i n t > < b : _ x > 4 8 9 . 6 6 6 6 6 6 5 < / b : _ x > < b : _ y > 2 1 3 . 3 3 3 3 3 3 < / b : _ y > < / b : P o i n t > < b : P o i n t > < b : _ x > 4 8 7 . 6 6 6 6 6 6 5 < / b : _ x > < b : _ y > 2 1 1 . 3 3 3 3 3 3 < / b : _ y > < / b : P o i n t > < b : P o i n t > < b : _ x > 4 8 7 . 6 6 6 6 6 6 5 < / b : _ x > < b : _ y > 7 7 < / b : _ y > < / b : P o i n t > < b : P o i n t > < b : _ x > 4 8 5 . 6 6 6 6 6 6 5 < / b : _ x > < b : _ y > 7 5 < / b : _ y > < / b : P o i n t > < b : P o i n t > < b : _ x > 4 5 6 < / b : _ x > < b : _ y > 7 5 < / 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 5 1 9 . 3 3 3 3 3 3 3 3 3 3 3 3 4 8 < / b : _ x > < b : _ y > 2 0 5 . 3 3 3 3 3 2 9 9 9 9 9 9 9 8 < / b : _ y > < / L a b e l L o c a t i o n > < L o c a t i o n   x m l n s : b = " h t t p : / / s c h e m a s . d a t a c o n t r a c t . o r g / 2 0 0 4 / 0 7 / S y s t e m . W i n d o w s " > < b : _ x > 5 3 5 . 3 3 3 3 3 3 3 3 3 3 3 3 4 8 < / b : _ x > < b : _ y > 2 1 3 . 3 3 3 3 3 2 9 9 9 9 9 9 9 8 < / b : _ y > < / L o c a t i o n > < S h a p e R o t a t e A n g l e > 1 8 0 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 4 4 0 < / b : _ x > < b : _ y > 6 7 < / b : _ y > < / L a b e l L o c a t i o n > < L o c a t i o n   x m l n s : b = " h t t p : / / s c h e m a s . d a t a c o n t r a c t . o r g / 2 0 0 4 / 0 7 / S y s t e m . W i n d o w s " > < b : _ x > 4 4 0 < / b : _ x > < b : _ y > 7 5 < / b : _ y > < / L o c a t i o n > < S h a p e R o t a t e A n g l e > 3 6 0 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 5 1 9 . 3 3 3 3 3 3 3 3 3 3 3 3 4 8 < / b : _ x > < b : _ y > 2 1 3 . 3 3 3 3 3 2 9 9 9 9 9 9 9 8 < / b : _ y > < / b : P o i n t > < b : P o i n t > < b : _ x > 4 8 9 . 6 6 6 6 6 6 5 < / b : _ x > < b : _ y > 2 1 3 . 3 3 3 3 3 3 < / b : _ y > < / b : P o i n t > < b : P o i n t > < b : _ x > 4 8 7 . 6 6 6 6 6 6 5 < / b : _ x > < b : _ y > 2 1 1 . 3 3 3 3 3 3 < / b : _ y > < / b : P o i n t > < b : P o i n t > < b : _ x > 4 8 7 . 6 6 6 6 6 6 5 < / b : _ x > < b : _ y > 7 7 < / b : _ y > < / b : P o i n t > < b : P o i n t > < b : _ x > 4 8 5 . 6 6 6 6 6 6 5 < / b : _ x > < b : _ y > 7 5 < / b : _ y > < / b : P o i n t > < b : P o i n t > < b : _ x > 4 5 6 < / b : _ x > < b : _ y > 7 5 < / b : _ y > < / b : P o i n t > < / P o i n t s > < / a : V a l u e > < / a : K e y V a l u e O f D i a g r a m O b j e c t K e y a n y T y p e z b w N T n L X > < a : K e y V a l u e O f D i a g r a m O b j e c t K e y a n y T y p e z b w N T n L X > < a : K e y > < K e y > R e l a t i o n s h i p s \ & l t ; T a b l e s \ C u s t o m e r \ C o l u m n s \ R e g i o n _ I D & g t ; - & l t ; T a b l e s \ R e g i o n \ C o l u m n s \ R e g i o n _ I D & g t ; < / K e y > < / a : K e y > < a : V a l u e   i : t y p e = " D i a g r a m D i s p l a y L i n k V i e w S t a t e " > < A u t o m a t i o n P r o p e r t y H e l p e r T e x t > E n d   p o i n t   1 :   ( 1 0 4 8 . 6 6 6 6 6 7 , 1 7 8 . 6 6 6 6 6 6 6 6 6 6 6 7 ) .   E n d   p o i n t   2 :   ( 9 5 1 . 3 3 3 3 3 3 , 1 6 7 . 3 3 3 3 3 3 3 3 3 3 3 3 )   < / A u t o m a t i o n P r o p e r t y H e l p e r T e x t > < I s F o c u s e d > t r u e < / I s F o c u s e d > < L a y e d O u t > t r u e < / L a y e d O u t > < P o i n t s   x m l n s : b = " h t t p : / / s c h e m a s . d a t a c o n t r a c t . o r g / 2 0 0 4 / 0 7 / S y s t e m . W i n d o w s " > < b : P o i n t > < b : _ x > 1 0 4 8 . 6 6 6 6 6 7 < / b : _ x > < b : _ y > 1 7 8 . 6 6 6 6 6 6 6 6 6 6 6 6 6 6 < / b : _ y > < / b : P o i n t > < b : P o i n t > < b : _ x > 1 0 4 8 . 6 6 6 6 6 7 < / b : _ x > < b : _ y > 1 7 5 < / b : _ y > < / b : P o i n t > < b : P o i n t > < b : _ x > 1 0 4 6 . 6 6 6 6 6 7 < / b : _ x > < b : _ y > 1 7 3 < / b : _ y > < / b : P o i n t > < b : P o i n t > < b : _ x > 9 5 3 . 3 3 3 3 3 3 < / b : _ x > < b : _ y > 1 7 3 < / b : _ y > < / b : P o i n t > < b : P o i n t > < b : _ x > 9 5 1 . 3 3 3 3 3 3 < / b : _ x > < b : _ y > 1 7 1 < / b : _ y > < / b : P o i n t > < b : P o i n t > < b : _ x > 9 5 1 . 3 3 3 3 3 3 < / b : _ x > < b : _ y > 1 6 7 . 3 3 3 3 3 3 3 3 3 3 3 3 3 7 < / b : _ y > < / b : P o i n t > < / P o i n t s > < / a : V a l u e > < / a : K e y V a l u e O f D i a g r a m O b j e c t K e y a n y T y p e z b w N T n L X > < a : K e y V a l u e O f D i a g r a m O b j e c t K e y a n y T y p e z b w N T n L X > < a : K e y > < K e y > R e l a t i o n s h i p s \ & l t ; T a b l e s \ C u s t o m e r \ C o l u m n s \ R e g i o n _ I D & g t ; - & l t ; T a b l e s \ R e g i o n \ C o l u m n s \ R e g i o n _ I D & g t ; \ F K < / K e y > < / a : K e y > < a : V a l u e   i : t y p e = " D i a g r a m D i s p l a y L i n k E n d p o i n t V i e w S t a t e " > < H e i g h t > 1 6 < / H e i g h t > < L a b e l L o c a t i o n   x m l n s : b = " h t t p : / / s c h e m a s . d a t a c o n t r a c t . o r g / 2 0 0 4 / 0 7 / S y s t e m . W i n d o w s " > < b : _ x > 1 0 4 0 . 6 6 6 6 6 7 < / b : _ x > < b : _ y > 1 7 8 . 6 6 6 6 6 6 6 6 6 6 6 6 6 6 < / b : _ y > < / L a b e l L o c a t i o n > < L o c a t i o n   x m l n s : b = " h t t p : / / s c h e m a s . d a t a c o n t r a c t . o r g / 2 0 0 4 / 0 7 / S y s t e m . W i n d o w s " > < b : _ x > 1 0 4 8 . 6 6 6 6 6 7 < / b : _ x > < b : _ y > 1 9 4 . 6 6 6 6 6 6 6 6 6 6 6 6 6 6 < / b : _ y > < / L o c a t i o n > < S h a p e R o t a t e A n g l e > 2 7 0 < / S h a p e R o t a t e A n g l e > < W i d t h > 1 6 < / W i d t h > < / a : V a l u e > < / a : K e y V a l u e O f D i a g r a m O b j e c t K e y a n y T y p e z b w N T n L X > < a : K e y V a l u e O f D i a g r a m O b j e c t K e y a n y T y p e z b w N T n L X > < a : K e y > < K e y > R e l a t i o n s h i p s \ & l t ; T a b l e s \ C u s t o m e r \ C o l u m n s \ R e g i o n _ I D & g t ; - & l t ; T a b l e s \ R e g i o n \ C o l u m n s \ R e g i o n _ I D & g t ; \ P K < / K e y > < / a : K e y > < a : V a l u e   i : t y p e = " D i a g r a m D i s p l a y L i n k E n d p o i n t V i e w S t a t e " > < H e i g h t > 1 6 < / H e i g h t > < L a b e l L o c a t i o n   x m l n s : b = " h t t p : / / s c h e m a s . d a t a c o n t r a c t . o r g / 2 0 0 4 / 0 7 / S y s t e m . W i n d o w s " > < b : _ x > 9 4 3 . 3 3 3 3 3 3 < / b : _ x > < b : _ y > 1 5 1 . 3 3 3 3 3 3 3 3 3 3 3 3 3 7 < / b : _ y > < / L a b e l L o c a t i o n > < L o c a t i o n   x m l n s : b = " h t t p : / / s c h e m a s . d a t a c o n t r a c t . o r g / 2 0 0 4 / 0 7 / S y s t e m . W i n d o w s " > < b : _ x > 9 5 1 . 3 3 3 3 3 3 < / b : _ x > < b : _ y > 1 5 1 . 3 3 3 3 3 3 3 3 3 3 3 3 3 7 < / b : _ y > < / L o c a t i o n > < S h a p e R o t a t e A n g l e > 9 0 < / S h a p e R o t a t e A n g l e > < W i d t h > 1 6 < / W i d t h > < / a : V a l u e > < / a : K e y V a l u e O f D i a g r a m O b j e c t K e y a n y T y p e z b w N T n L X > < a : K e y V a l u e O f D i a g r a m O b j e c t K e y a n y T y p e z b w N T n L X > < a : K e y > < K e y > R e l a t i o n s h i p s \ & l t ; T a b l e s \ C u s t o m e r \ C o l u m n s \ R e g i o n _ I D & g t ; - & l t ; T a b l e s \ R e g i o n \ C o l u m n s \ R e g i o n _ I D & g t ; \ C r o s s F i l t e r < / K e y > < / a : K e y > < a : V a l u e   i : t y p e = " D i a g r a m D i s p l a y L i n k C r o s s F i l t e r V i e w S t a t e " > < P o i n t s   x m l n s : b = " h t t p : / / s c h e m a s . d a t a c o n t r a c t . o r g / 2 0 0 4 / 0 7 / S y s t e m . W i n d o w s " > < b : P o i n t > < b : _ x > 1 0 4 8 . 6 6 6 6 6 7 < / b : _ x > < b : _ y > 1 7 8 . 6 6 6 6 6 6 6 6 6 6 6 6 6 6 < / b : _ y > < / b : P o i n t > < b : P o i n t > < b : _ x > 1 0 4 8 . 6 6 6 6 6 7 < / b : _ x > < b : _ y > 1 7 5 < / b : _ y > < / b : P o i n t > < b : P o i n t > < b : _ x > 1 0 4 6 . 6 6 6 6 6 7 < / b : _ x > < b : _ y > 1 7 3 < / b : _ y > < / b : P o i n t > < b : P o i n t > < b : _ x > 9 5 3 . 3 3 3 3 3 3 < / b : _ x > < b : _ y > 1 7 3 < / b : _ y > < / b : P o i n t > < b : P o i n t > < b : _ x > 9 5 1 . 3 3 3 3 3 3 < / b : _ x > < b : _ y > 1 7 1 < / b : _ y > < / b : P o i n t > < b : P o i n t > < b : _ x > 9 5 1 . 3 3 3 3 3 3 < / b : _ x > < b : _ y > 1 6 7 . 3 3 3 3 3 3 3 3 3 3 3 3 3 7 < / b : _ y > < / b : P o i n t > < / P o i n t s > < / 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 T o t a l _ S a l e s < / K e y > < / D i a g r a m O b j e c t K e y > < D i a g r a m O b j e c t K e y > < K e y > M e a s u r e s \ S u m   o f   T o t a l _ S a l e s \ T a g I n f o \ F o r m u l a < / K e y > < / D i a g r a m O b j e c t K e y > < D i a g r a m O b j e c t K e y > < K e y > M e a s u r e s \ S u m   o f   T o t a l _ S a l e s \ T a g I n f o \ V a l u e < / K e y > < / D i a g r a m O b j e c t K e y > < D i a g r a m O b j e c t K e y > < K e y > M e a s u r e s \ S u m   o f   P r o f i t < / K e y > < / D i a g r a m O b j e c t K e y > < D i a g r a m O b j e c t K e y > < K e y > M e a s u r e s \ S u m   o f   P r o f i t \ T a g I n f o \ F o r m u l a < / K e y > < / D i a g r a m O b j e c t K e y > < D i a g r a m O b j e c t K e y > < K e y > M e a s u r e s \ S u m   o f   P r o f i t \ T a g I n f o \ V a l u e < / K e y > < / D i a g r a m O b j e c t K e y > < D i a g r a m O b j e c t K e y > < K e y > M e a s u r e s \ S u m   o f   M o n t h < / K e y > < / D i a g r a m O b j e c t K e y > < D i a g r a m O b j e c t K e y > < K e y > M e a s u r e s \ S u m   o f   M o n t h \ T a g I n f o \ F o r m u l a < / K e y > < / D i a g r a m O b j e c t K e y > < D i a g r a m O b j e c t K e y > < K e y > M e a s u r e s \ S u m   o f   M o n t h \ T a g I n f o \ V a l u e < / K e y > < / D i a g r a m O b j e c t K e y > < D i a g r a m O b j e c t K e y > < K e y > M e a s u r e s \ S u m   o f   S a l e s _ R e p _ I D < / K e y > < / D i a g r a m O b j e c t K e y > < D i a g r a m O b j e c t K e y > < K e y > M e a s u r e s \ S u m   o f   S a l e s _ R e p _ I D \ T a g I n f o \ F o r m u l a < / K e y > < / D i a g r a m O b j e c t K e y > < D i a g r a m O b j e c t K e y > < K e y > M e a s u r e s \ S u m   o f   S a l e s _ R e p _ I D \ T a g I n f o \ V a l u e < / K e y > < / D i a g r a m O b j e c t K e y > < D i a g r a m O b j e c t K e y > < K e y > M e a s u r e s \ S u m   o f   Q u a n t i t y _ S o l d < / K e y > < / D i a g r a m O b j e c t K e y > < D i a g r a m O b j e c t K e y > < K e y > M e a s u r e s \ S u m   o f   Q u a n t i t y _ S o l d \ T a g I n f o \ F o r m u l a < / K e y > < / D i a g r a m O b j e c t K e y > < D i a g r a m O b j e c t K e y > < K e y > M e a s u r e s \ S u m   o f   Q u a n t i t y _ S o l d \ T a g I n f o \ V a l u e < / K e y > < / D i a g r a m O b j e c t K e y > < D i a g r a m O b j e c t K e y > < K e y > M e a s u r e s \ S u m   o f   Y e a r < / K e y > < / D i a g r a m O b j e c t K e y > < D i a g r a m O b j e c t K e y > < K e y > M e a s u r e s \ S u m   o f   Y e a r \ T a g I n f o \ F o r m u l a < / K e y > < / D i a g r a m O b j e c t K e y > < D i a g r a m O b j e c t K e y > < K e y > M e a s u r e s \ S u m   o f   Y e a r \ T a g I n f o \ V a l u e < / K e y > < / D i a g r a m O b j e c t K e y > < D i a g r a m O b j e c t K e y > < K e y > M e a s u r e s \ C o u n t   o f   R e t u r n _ F l a g < / K e y > < / D i a g r a m O b j e c t K e y > < D i a g r a m O b j e c t K e y > < K e y > M e a s u r e s \ C o u n t   o f   R e t u r n _ F l a g \ T a g I n f o \ F o r m u l a < / K e y > < / D i a g r a m O b j e c t K e y > < D i a g r a m O b j e c t K e y > < K e y > M e a s u r e s \ C o u n t   o f   R e t u r n _ F l a g \ T a g I n f o \ V a l u e < / K e y > < / D i a g r a m O b j e c t K e y > < D i a g r a m O b j e c t K e y > < K e y > M e a s u r e s \ S u m   o f   R e t u r n < / K e y > < / D i a g r a m O b j e c t K e y > < D i a g r a m O b j e c t K e y > < K e y > M e a s u r e s \ S u m   o f   R e t u r n \ T a g I n f o \ F o r m u l a < / K e y > < / D i a g r a m O b j e c t K e y > < D i a g r a m O b j e c t K e y > < K e y > M e a s u r e s \ S u m   o f   R e t u r n \ T a g I n f o \ V a l u e < / K e y > < / D i a g r a m O b j e c t K e y > < D i a g r a m O b j e c t K e y > < K e y > M e a s u r e s \ T o t a l _ p r o f i t < / K e y > < / D i a g r a m O b j e c t K e y > < D i a g r a m O b j e c t K e y > < K e y > M e a s u r e s \ T o t a l _ p r o f i t \ T a g I n f o \ F o r m u l a < / K e y > < / D i a g r a m O b j e c t K e y > < D i a g r a m O b j e c t K e y > < K e y > M e a s u r e s \ T o t a l _ p r o f i t \ T a g I n f o \ V a l u e < / K e y > < / D i a g r a m O b j e c t K e y > < D i a g r a m O b j e c t K e y > < K e y > M e a s u r e s \ T o t a l   S a l e s < / K e y > < / D i a g r a m O b j e c t K e y > < D i a g r a m O b j e c t K e y > < K e y > M e a s u r e s \ T o t a l   S a l e s \ T a g I n f o \ F o r m u l a < / K e y > < / D i a g r a m O b j e c t K e y > < D i a g r a m O b j e c t K e y > < K e y > M e a s u r e s \ T o t a l   S a l e s \ T a g I n f o \ V a l u e < / K e y > < / D i a g r a m O b j e c t K e y > < D i a g r a m O b j e c t K e y > < K e y > M e a s u r e s \ T o t a l   Q u a n t i t y   S o l d < / K e y > < / D i a g r a m O b j e c t K e y > < D i a g r a m O b j e c t K e y > < K e y > M e a s u r e s \ T o t a l   Q u a n t i t y   S o l d \ T a g I n f o \ F o r m u l a < / K e y > < / D i a g r a m O b j e c t K e y > < D i a g r a m O b j e c t K e y > < K e y > M e a s u r e s \ T o t a l   Q u a n t i t y   S o l d \ T a g I n f o \ V a l u e < / K e y > < / D i a g r a m O b j e c t K e y > < D i a g r a m O b j e c t K e y > < K e y > M e a s u r e s \ R e t u r n   R a t e < / K e y > < / D i a g r a m O b j e c t K e y > < D i a g r a m O b j e c t K e y > < K e y > M e a s u r e s \ R e t u r n   R a t e \ T a g I n f o \ F o r m u l a < / K e y > < / D i a g r a m O b j e c t K e y > < D i a g r a m O b j e c t K e y > < K e y > M e a s u r e s \ R e t u r n   R a t e \ T a g I n f o \ V a l u e < / K e y > < / D i a g r a m O b j e c t K e y > < D i a g r a m O b j e c t K e y > < K e y > M e a s u r e s \ A v e r a g e   O r d e r   S i z e < / K e y > < / D i a g r a m O b j e c t K e y > < D i a g r a m O b j e c t K e y > < K e y > M e a s u r e s \ A v e r a g e   O r d e r   S i z e \ T a g I n f o \ F o r m u l a < / K e y > < / D i a g r a m O b j e c t K e y > < D i a g r a m O b j e c t K e y > < K e y > M e a s u r e s \ A v e r a g e   O r d e r   S i z e \ T a g I n f o \ V a l u e < / K e y > < / D i a g r a m O b j e c t K e y > < D i a g r a m O b j e c t K e y > < K e y > C o l u m n s \ O r d e r _ I D < / K e y > < / D i a g r a m O b j e c t K e y > < D i a g r a m O b j e c t K e y > < K e y > C o l u m n s \ O r d e r _ D a t e < / K e y > < / D i a g r a m O b j e c t K e y > < D i a g r a m O b j e c t K e y > < K e y > C o l u m n s \ P r o d u c t _ I D < / K e y > < / D i a g r a m O b j e c t K e y > < D i a g r a m O b j e c t K e y > < K e y > C o l u m n s \ S a l e s _ R e p _ I D < / K e y > < / D i a g r a m O b j e c t K e y > < D i a g r a m O b j e c t K e y > < K e y > C o l u m n s \ R e g i o n _ I D < / K e y > < / D i a g r a m O b j e c t K e y > < D i a g r a m O b j e c t K e y > < K e y > C o l u m n s \ Q u a n t i t y _ S o l d < / K e y > < / D i a g r a m O b j e c t K e y > < D i a g r a m O b j e c t K e y > < K e y > C o l u m n s \ U n i t _ P r i c e < / K e y > < / D i a g r a m O b j e c t K e y > < D i a g r a m O b j e c t K e y > < K e y > C o l u m n s \ T o t a l _ S a l e s < / K e y > < / D i a g r a m O b j e c t K e y > < D i a g r a m O b j e c t K e y > < K e y > C o l u m n s \ P r o f i t < / K e y > < / D i a g r a m O b j e c t K e y > < D i a g r a m O b j e c t K e y > < K e y > C o l u m n s \ R e t u r n _ F l a g < / K e y > < / D i a g r a m O b j e c t K e y > < D i a g r a m O b j e c t K e y > < K e y > C o l u m n s \ T i m e < / K e y > < / D i a g r a m O b j e c t K e y > < D i a g r a m O b j e c t K e y > < K e y > C o l u m n s \ Y e a r < / K e y > < / D i a g r a m O b j e c t K e y > < D i a g r a m O b j e c t K e y > < K e y > C o l u m n s \ M o n t h < / K e y > < / D i a g r a m O b j e c t K e y > < D i a g r a m O b j e c t K e y > < K e y > C o l u m n s \ D a y _ o f _ W e e k < / K e y > < / D i a g r a m O b j e c t K e y > < D i a g r a m O b j e c t K e y > < K e y > C o l u m n s \ H o u r < / K e y > < / D i a g r a m O b j e c t K e y > < D i a g r a m O b j e c t K e y > < K e y > C o l u m n s \ T i m e _ o f _ d a t e < / K e y > < / D i a g r a m O b j e c t K e y > < D i a g r a m O b j e c t K e y > < K e y > C o l u m n s \ R e t u r n < / 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D i a g r a m O b j e c t K e y > < K e y > L i n k s \ & l t ; C o l u m n s \ S u m   o f   S a l e s _ R e p _ I D & g t ; - & l t ; M e a s u r e s \ S a l e s _ R e p _ I D & g t ; < / K e y > < / D i a g r a m O b j e c t K e y > < D i a g r a m O b j e c t K e y > < K e y > L i n k s \ & l t ; C o l u m n s \ S u m   o f   S a l e s _ R e p _ I D & g t ; - & l t ; M e a s u r e s \ S a l e s _ R e p _ I D & g t ; \ C O L U M N < / K e y > < / D i a g r a m O b j e c t K e y > < D i a g r a m O b j e c t K e y > < K e y > L i n k s \ & l t ; C o l u m n s \ S u m   o f   S a l e s _ R e p _ I D & g t ; - & l t ; M e a s u r e s \ S a l e s _ R e p _ I D & g t ; \ M E A S U R E < / K e y > < / D i a g r a m O b j e c t K e y > < D i a g r a m O b j e c t K e y > < K e y > L i n k s \ & l t ; C o l u m n s \ S u m   o f   Q u a n t i t y _ S o l d & g t ; - & l t ; M e a s u r e s \ Q u a n t i t y _ S o l d & g t ; < / K e y > < / D i a g r a m O b j e c t K e y > < D i a g r a m O b j e c t K e y > < K e y > L i n k s \ & l t ; C o l u m n s \ S u m   o f   Q u a n t i t y _ S o l d & g t ; - & l t ; M e a s u r e s \ Q u a n t i t y _ S o l d & g t ; \ C O L U M N < / K e y > < / D i a g r a m O b j e c t K e y > < D i a g r a m O b j e c t K e y > < K e y > L i n k s \ & l t ; C o l u m n s \ S u m   o f   Q u a n t i t y _ S o l d & g t ; - & l t ; M e a s u r e s \ Q u a n t i t y _ S o l d & g t ; \ M E A S U R E 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 R e t u r n _ F l a g & g t ; - & l t ; M e a s u r e s \ R e t u r n _ F l a g & g t ; < / K e y > < / D i a g r a m O b j e c t K e y > < D i a g r a m O b j e c t K e y > < K e y > L i n k s \ & l t ; C o l u m n s \ C o u n t   o f   R e t u r n _ F l a g & g t ; - & l t ; M e a s u r e s \ R e t u r n _ F l a g & g t ; \ C O L U M N < / K e y > < / D i a g r a m O b j e c t K e y > < D i a g r a m O b j e c t K e y > < K e y > L i n k s \ & l t ; C o l u m n s \ C o u n t   o f   R e t u r n _ F l a g & g t ; - & l t ; M e a s u r e s \ R e t u r n _ F l a g & g t ; \ M E A S U R E < / K e y > < / D i a g r a m O b j e c t K e y > < D i a g r a m O b j e c t K e y > < K e y > L i n k s \ & l t ; C o l u m n s \ S u m   o f   R e t u r n & g t ; - & l t ; M e a s u r e s \ R e t u r n & g t ; < / K e y > < / D i a g r a m O b j e c t K e y > < D i a g r a m O b j e c t K e y > < K e y > L i n k s \ & l t ; C o l u m n s \ S u m   o f   R e t u r n & g t ; - & l t ; M e a s u r e s \ R e t u r n & g t ; \ C O L U M N < / K e y > < / D i a g r a m O b j e c t K e y > < D i a g r a m O b j e c t K e y > < K e y > L i n k s \ & l t ; C o l u m n s \ S u m   o f   R e t u r n & g t ; - & l t ; M e a s u r e s \ R e t u r n & g t ; \ M E A S U R E 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M e a s u r e G r i d T e x t > < L a y e d O u t > t r u e < / L a y e d O u t > < R o w > 5 < / R o w > < T e x t > T o t a l   R e t u r n   =   C A L C U L A T E ( S U M ( ' o r d e r ' [ T o t a l _ S a l e s ] ) ,   ' o r d e r ' [ R e t u r n _ F l a g ]   =   " Y e s " ) < / T e x t > < / M e a s u r e G r i d T e x t > < M e a s u r e G r i d T e x t > < L a y e d O u t > t r u e < / L a y e d O u t > < R o w > 4 < / R o w > < / M e a s u r e G r i d T e x t > < M e a s u r e G r i d T e x t > < L a y e d O u t > t r u e < / L a y e d O u t > < R o w > 3 < / 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 T o t a l _ S a l e s < / K e y > < / a : K e y > < a : V a l u e   i : t y p e = " M e a s u r e G r i d N o d e V i e w S t a t e " > < C o l u m n > 7 < / C o l u m n > < L a y e d O u t > t r u e < / L a y e d O u t > < 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 M e a s u r e s \ S u m   o f   P r o f i t < / K e y > < / a : K e y > < a : V a l u e   i : t y p e = " M e a s u r e G r i d N o d e V i e w S t a t e " > < C o l u m n > 8 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 M o n t h < / K e y > < / a : K e y > < a : V a l u e   i : t y p e = " M e a s u r e G r i d N o d e V i e w S t a t e " > < C o l u m n > 1 2 < / 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 M e a s u r e s \ S u m   o f   S a l e s _ R e p _ I D < / K e y > < / a : K e y > < a : V a l u e   i : t y p e = " M e a s u r e G r i d N o d e V i e w S t a t e " > < C o l u m n > 3 < / C o l u m n > < L a y e d O u t > t r u e < / L a y e d O u t > < W a s U I I n v i s i b l e > t r u e < / W a s U I I n v i s i b l e > < / a : V a l u e > < / a : K e y V a l u e O f D i a g r a m O b j e c t K e y a n y T y p e z b w N T n L X > < a : K e y V a l u e O f D i a g r a m O b j e c t K e y a n y T y p e z b w N T n L X > < a : K e y > < K e y > M e a s u r e s \ S u m   o f   S a l e s _ R e p _ I D \ T a g I n f o \ F o r m u l a < / K e y > < / a : K e y > < a : V a l u e   i : t y p e = " M e a s u r e G r i d V i e w S t a t e I D i a g r a m T a g A d d i t i o n a l I n f o " / > < / a : K e y V a l u e O f D i a g r a m O b j e c t K e y a n y T y p e z b w N T n L X > < a : K e y V a l u e O f D i a g r a m O b j e c t K e y a n y T y p e z b w N T n L X > < a : K e y > < K e y > M e a s u r e s \ S u m   o f   S a l e s _ R e p _ I D \ T a g I n f o \ V a l u e < / K e y > < / a : K e y > < a : V a l u e   i : t y p e = " M e a s u r e G r i d V i e w S t a t e I D i a g r a m T a g A d d i t i o n a l I n f o " / > < / a : K e y V a l u e O f D i a g r a m O b j e c t K e y a n y T y p e z b w N T n L X > < a : K e y V a l u e O f D i a g r a m O b j e c t K e y a n y T y p e z b w N T n L X > < a : K e y > < K e y > M e a s u r e s \ S u m   o f   Q u a n t i t y _ S o l d < / K e y > < / a : K e y > < a : V a l u e   i : t y p e = " M e a s u r e G r i d N o d e V i e w S t a t e " > < C o l u m n > 5 < / C o l u m n > < L a y e d O u t > t r u e < / L a y e d O u t > < W a s U I I n v i s i b l e > t r u e < / W a s U I I n v i s i b l e > < / a : V a l u e > < / a : K e y V a l u e O f D i a g r a m O b j e c t K e y a n y T y p e z b w N T n L X > < a : K e y V a l u e O f D i a g r a m O b j e c t K e y a n y T y p e z b w N T n L X > < a : K e y > < K e y > M e a s u r e s \ S u m   o f   Q u a n t i t y _ S o l d \ T a g I n f o \ F o r m u l a < / K e y > < / a : K e y > < a : V a l u e   i : t y p e = " M e a s u r e G r i d V i e w S t a t e I D i a g r a m T a g A d d i t i o n a l I n f o " / > < / a : K e y V a l u e O f D i a g r a m O b j e c t K e y a n y T y p e z b w N T n L X > < a : K e y V a l u e O f D i a g r a m O b j e c t K e y a n y T y p e z b w N T n L X > < a : K e y > < K e y > M e a s u r e s \ S u m   o f   Q u a n t i t y _ S o l d \ T a g I n f o \ V a l u e < / K e y > < / a : K e y > < a : V a l u e   i : t y p e = " M e a s u r e G r i d V i e w S t a t e I D i a g r a m T a g A d d i t i o n a l I n f o " / > < / a : K e y V a l u e O f D i a g r a m O b j e c t K e y a n y T y p e z b w N T n L X > < a : K e y V a l u e O f D i a g r a m O b j e c t K e y a n y T y p e z b w N T n L X > < a : K e y > < K e y > M e a s u r e s \ S u m   o f   Y e a r < / K e y > < / a : K e y > < a : V a l u e   i : t y p e = " M e a s u r e G r i d N o d e V i e w S t a t e " > < C o l u m n > 1 1 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 R e t u r n _ F l a g < / K e y > < / a : K e y > < a : V a l u e   i : t y p e = " M e a s u r e G r i d N o d e V i e w S t a t e " > < C o l u m n > 9 < / C o l u m n > < L a y e d O u t > t r u e < / L a y e d O u t > < W a s U I I n v i s i b l e > t r u e < / W a s U I I n v i s i b l e > < / a : V a l u e > < / a : K e y V a l u e O f D i a g r a m O b j e c t K e y a n y T y p e z b w N T n L X > < a : K e y V a l u e O f D i a g r a m O b j e c t K e y a n y T y p e z b w N T n L X > < a : K e y > < K e y > M e a s u r e s \ C o u n t   o f   R e t u r n _ F l a g \ T a g I n f o \ F o r m u l a < / K e y > < / a : K e y > < a : V a l u e   i : t y p e = " M e a s u r e G r i d V i e w S t a t e I D i a g r a m T a g A d d i t i o n a l I n f o " / > < / a : K e y V a l u e O f D i a g r a m O b j e c t K e y a n y T y p e z b w N T n L X > < a : K e y V a l u e O f D i a g r a m O b j e c t K e y a n y T y p e z b w N T n L X > < a : K e y > < K e y > M e a s u r e s \ C o u n t   o f   R e t u r n _ F l a g \ T a g I n f o \ V a l u e < / K e y > < / a : K e y > < a : V a l u e   i : t y p e = " M e a s u r e G r i d V i e w S t a t e I D i a g r a m T a g A d d i t i o n a l I n f o " / > < / a : K e y V a l u e O f D i a g r a m O b j e c t K e y a n y T y p e z b w N T n L X > < a : K e y V a l u e O f D i a g r a m O b j e c t K e y a n y T y p e z b w N T n L X > < a : K e y > < K e y > M e a s u r e s \ S u m   o f   R e t u r n < / K e y > < / a : K e y > < a : V a l u e   i : t y p e = " M e a s u r e G r i d N o d e V i e w S t a t e " > < C o l u m n > 1 6 < / C o l u m n > < L a y e d O u t > t r u e < / L a y e d O u t > < W a s U I I n v i s i b l e > t r u e < / W a s U I I n v i s i b l e > < / a : V a l u e > < / a : K e y V a l u e O f D i a g r a m O b j e c t K e y a n y T y p e z b w N T n L X > < a : K e y V a l u e O f D i a g r a m O b j e c t K e y a n y T y p e z b w N T n L X > < a : K e y > < K e y > M e a s u r e s \ S u m   o f   R e t u r n \ T a g I n f o \ F o r m u l a < / K e y > < / a : K e y > < a : V a l u e   i : t y p e = " M e a s u r e G r i d V i e w S t a t e I D i a g r a m T a g A d d i t i o n a l I n f o " / > < / a : K e y V a l u e O f D i a g r a m O b j e c t K e y a n y T y p e z b w N T n L X > < a : K e y V a l u e O f D i a g r a m O b j e c t K e y a n y T y p e z b w N T n L X > < a : K e y > < K e y > M e a s u r e s \ S u m   o f   R e t u r n \ T a g I n f o \ V a l u e < / K e y > < / a : K e y > < a : V a l u e   i : t y p e = " M e a s u r e G r i d V i e w S t a t e I D i a g r a m T a g A d d i t i o n a l I n f o " / > < / a : K e y V a l u e O f D i a g r a m O b j e c t K e y a n y T y p e z b w N T n L X > < a : K e y V a l u e O f D i a g r a m O b j e c t K e y a n y T y p e z b w N T n L X > < a : K e y > < K e y > M e a s u r e s \ T o t a l _ p r o f i t < / K e y > < / a : K e y > < a : V a l u e   i : t y p e = " M e a s u r e G r i d N o d e V i e w S t a t e " > < L a y e d O u t > t r u e < / L a y e d O u t > < R o w > 1 < / R o w > < / a : V a l u e > < / a : K e y V a l u e O f D i a g r a m O b j e c t K e y a n y T y p e z b w N T n L X > < a : K e y V a l u e O f D i a g r a m O b j e c t K e y a n y T y p e z b w N T n L X > < a : K e y > < K e y > M e a s u r e s \ T o t a l _ p r o f i t \ T a g I n f o \ F o r m u l a < / K e y > < / a : K e y > < a : V a l u e   i : t y p e = " M e a s u r e G r i d V i e w S t a t e I D i a g r a m T a g A d d i t i o n a l I n f o " / > < / a : K e y V a l u e O f D i a g r a m O b j e c t K e y a n y T y p e z b w N T n L X > < a : K e y V a l u e O f D i a g r a m O b j e c t K e y a n y T y p e z b w N T n L X > < a : K e y > < K e y > M e a s u r e s \ T o t a l _ p r o f i t \ T a g I n f o \ V a l u e < / K e y > < / a : K e y > < a : V a l u e   i : t y p e = " M e a s u r e G r i d V i e w S t a t e I D i a g r a m T a g A d d i t i o n a l I n f o " / > < / a : K e y V a l u e O f D i a g r a m O b j e c t K e y a n y T y p e z b w N T n L X > < a : K e y V a l u e O f D i a g r a m O b j e c t K e y a n y T y p e z b w N T n L X > < a : K e y > < K e y > M e a s u r e s \ T o t a l   S a l e s < / K e y > < / a : K e y > < a : V a l u e   i : t y p e = " M e a s u r e G r i d N o d e V i e w S t a t e " > < L a y e d O u t > t r u e < / L a y e d O u t > < R o w > 2 < / 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 Q u a n t i t y   S o l d < / K e y > < / a : K e y > < a : V a l u e   i : t y p e = " M e a s u r e G r i d N o d e V i e w S t a t e " > < L a y e d O u t > t r u e < / L a y e d O u t > < R o w > 7 < / R o w > < / a : V a l u e > < / a : K e y V a l u e O f D i a g r a m O b j e c t K e y a n y T y p e z b w N T n L X > < a : K e y V a l u e O f D i a g r a m O b j e c t K e y a n y T y p e z b w N T n L X > < a : K e y > < K e y > M e a s u r e s \ T o t a l   Q u a n t i t y   S o l d \ T a g I n f o \ F o r m u l a < / K e y > < / a : K e y > < a : V a l u e   i : t y p e = " M e a s u r e G r i d V i e w S t a t e I D i a g r a m T a g A d d i t i o n a l I n f o " / > < / a : K e y V a l u e O f D i a g r a m O b j e c t K e y a n y T y p e z b w N T n L X > < a : K e y V a l u e O f D i a g r a m O b j e c t K e y a n y T y p e z b w N T n L X > < a : K e y > < K e y > M e a s u r e s \ T o t a l   Q u a n t i t y   S o l d \ T a g I n f o \ V a l u e < / K e y > < / a : K e y > < a : V a l u e   i : t y p e = " M e a s u r e G r i d V i e w S t a t e I D i a g r a m T a g A d d i t i o n a l I n f o " / > < / a : K e y V a l u e O f D i a g r a m O b j e c t K e y a n y T y p e z b w N T n L X > < a : K e y V a l u e O f D i a g r a m O b j e c t K e y a n y T y p e z b w N T n L X > < a : K e y > < K e y > M e a s u r e s \ R e t u r n   R a t e < / K e y > < / a : K e y > < a : V a l u e   i : t y p e = " M e a s u r e G r i d N o d e V i e w S t a t e " > < L a y e d O u t > t r u e < / L a y e d O u t > < R o w > 6 < / R o w > < / a : V a l u e > < / a : K e y V a l u e O f D i a g r a m O b j e c t K e y a n y T y p e z b w N T n L X > < a : K e y V a l u e O f D i a g r a m O b j e c t K e y a n y T y p e z b w N T n L X > < a : K e y > < K e y > M e a s u r e s \ R e t u r n   R a t e \ T a g I n f o \ F o r m u l a < / K e y > < / a : K e y > < a : V a l u e   i : t y p e = " M e a s u r e G r i d V i e w S t a t e I D i a g r a m T a g A d d i t i o n a l I n f o " / > < / a : K e y V a l u e O f D i a g r a m O b j e c t K e y a n y T y p e z b w N T n L X > < a : K e y V a l u e O f D i a g r a m O b j e c t K e y a n y T y p e z b w N T n L X > < a : K e y > < K e y > M e a s u r e s \ R e t u r n   R a t e \ T a g I n f o \ V a l u e < / K e y > < / a : K e y > < a : V a l u e   i : t y p e = " M e a s u r e G r i d V i e w S t a t e I D i a g r a m T a g A d d i t i o n a l I n f o " / > < / a : K e y V a l u e O f D i a g r a m O b j e c t K e y a n y T y p e z b w N T n L X > < a : K e y V a l u e O f D i a g r a m O b j e c t K e y a n y T y p e z b w N T n L X > < a : K e y > < K e y > M e a s u r e s \ A v e r a g e   O r d e r   S i z e < / K e y > < / a : K e y > < a : V a l u e   i : t y p e = " M e a s u r e G r i d N o d e V i e w S t a t e " > < L a y e d O u t > t r u e < / L a y e d O u t > < / a : V a l u e > < / a : K e y V a l u e O f D i a g r a m O b j e c t K e y a n y T y p e z b w N T n L X > < a : K e y V a l u e O f D i a g r a m O b j e c t K e y a n y T y p e z b w N T n L X > < a : K e y > < K e y > M e a s u r e s \ A v e r a g e   O r d e r   S i z e \ T a g I n f o \ F o r m u l a < / K e y > < / a : K e y > < a : V a l u e   i : t y p e = " M e a s u r e G r i d V i e w S t a t e I D i a g r a m T a g A d d i t i o n a l I n f o " / > < / a : K e y V a l u e O f D i a g r a m O b j e c t K e y a n y T y p e z b w N T n L X > < a : K e y V a l u e O f D i a g r a m O b j e c t K e y a n y T y p e z b w N T n L X > < a : K e y > < K e y > M e a s u r e s \ A v e r a g e   O r d e r   S i z e \ T a g I n f o \ V a l u e 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 C o l u m n s \ O r d e r _ D a t e < / 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 C o l u m n s \ S a l e s _ R e p _ I D < / K e y > < / a : K e y > < a : V a l u e   i : t y p e = " M e a s u r e G r i d N o d e V i e w S t a t e " > < C o l u m n > 3 < / C o l u m n > < L a y e d O u t > t r u e < / L a y e d O u t > < / a : V a l u e > < / a : K e y V a l u e O f D i a g r a m O b j e c t K e y a n y T y p e z b w N T n L X > < a : K e y V a l u e O f D i a g r a m O b j e c t K e y a n y T y p e z b w N T n L X > < a : K e y > < K e y > C o l u m n s \ R e g i o n _ I D < / K e y > < / a : K e y > < a : V a l u e   i : t y p e = " M e a s u r e G r i d N o d e V i e w S t a t e " > < C o l u m n > 4 < / C o l u m n > < L a y e d O u t > t r u e < / L a y e d O u t > < / a : V a l u e > < / a : K e y V a l u e O f D i a g r a m O b j e c t K e y a n y T y p e z b w N T n L X > < a : K e y V a l u e O f D i a g r a m O b j e c t K e y a n y T y p e z b w N T n L X > < a : K e y > < K e y > C o l u m n s \ Q u a n t i t y _ S o l d < / K e y > < / a : K e y > < a : V a l u e   i : t y p e = " M e a s u r e G r i d N o d e V i e w S t a t e " > < C o l u m n > 5 < / C o l u m n > < L a y e d O u t > t r u e < / L a y e d O u t > < / a : V a l u e > < / a : K e y V a l u e O f D i a g r a m O b j e c t K e y a n y T y p e z b w N T n L X > < a : K e y V a l u e O f D i a g r a m O b j e c t K e y a n y T y p e z b w N T n L X > < a : K e y > < K e y > C o l u m n s \ U n i t _ P r i c e < / K e y > < / a : K e y > < a : V a l u e   i : t y p e = " M e a s u r e G r i d N o d e V i e w S t a t e " > < C o l u m n > 6 < / C o l u m n > < L a y e d O u t > t r u e < / L a y e d O u t > < / a : V a l u e > < / a : K e y V a l u e O f D i a g r a m O b j e c t K e y a n y T y p e z b w N T n L X > < a : K e y V a l u e O f D i a g r a m O b j e c t K e y a n y T y p e z b w N T n L X > < a : K e y > < K e y > C o l u m n s \ T o t a l _ S a l e s < / 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a : K e y V a l u e O f D i a g r a m O b j e c t K e y a n y T y p e z b w N T n L X > < a : K e y > < K e y > C o l u m n s \ R e t u r n _ F l a g < / K e y > < / a : K e y > < a : V a l u e   i : t y p e = " M e a s u r e G r i d N o d e V i e w S t a t e " > < C o l u m n > 9 < / C o l u m n > < L a y e d O u t > t r u e < / L a y e d O u t > < / a : V a l u e > < / a : K e y V a l u e O f D i a g r a m O b j e c t K e y a n y T y p e z b w N T n L X > < a : K e y V a l u e O f D i a g r a m O b j e c t K e y a n y T y p e z b w N T n L X > < a : K e y > < K e y > C o l u m n s \ T i m e < / K e y > < / a : K e y > < a : V a l u e   i : t y p e = " M e a s u r e G r i d N o d e V i e w S t a t e " > < C o l u m n > 1 0 < / C o l u m n > < L a y e d O u t > t r u e < / L a y e d O u t > < / a : V a l u e > < / a : K e y V a l u e O f D i a g r a m O b j e c t K e y a n y T y p e z b w N T n L X > < a : K e y V a l u e O f D i a g r a m O b j e c t K e y a n y T y p e z b w N T n L X > < a : K e y > < K e y > C o l u m n s \ Y e a r < / K e y > < / a : K e y > < a : V a l u e   i : t y p e = " M e a s u r e G r i d N o d e V i e w S t a t e " > < C o l u m n > 1 1 < / C o l u m n > < L a y e d O u t > t r u e < / L a y e d O u t > < / a : V a l u e > < / a : K e y V a l u e O f D i a g r a m O b j e c t K e y a n y T y p e z b w N T n L X > < a : K e y V a l u e O f D i a g r a m O b j e c t K e y a n y T y p e z b w N T n L X > < a : K e y > < K e y > C o l u m n s \ M o n t h < / K e y > < / a : K e y > < a : V a l u e   i : t y p e = " M e a s u r e G r i d N o d e V i e w S t a t e " > < C o l u m n > 1 2 < / C o l u m n > < L a y e d O u t > t r u e < / L a y e d O u t > < / a : V a l u e > < / a : K e y V a l u e O f D i a g r a m O b j e c t K e y a n y T y p e z b w N T n L X > < a : K e y V a l u e O f D i a g r a m O b j e c t K e y a n y T y p e z b w N T n L X > < a : K e y > < K e y > C o l u m n s \ D a y _ o f _ W e e k < / K e y > < / a : K e y > < a : V a l u e   i : t y p e = " M e a s u r e G r i d N o d e V i e w S t a t e " > < C o l u m n > 1 3 < / C o l u m n > < L a y e d O u t > t r u e < / L a y e d O u t > < / a : V a l u e > < / a : K e y V a l u e O f D i a g r a m O b j e c t K e y a n y T y p e z b w N T n L X > < a : K e y V a l u e O f D i a g r a m O b j e c t K e y a n y T y p e z b w N T n L X > < a : K e y > < K e y > C o l u m n s \ H o u r < / K e y > < / a : K e y > < a : V a l u e   i : t y p e = " M e a s u r e G r i d N o d e V i e w S t a t e " > < C o l u m n > 1 4 < / C o l u m n > < L a y e d O u t > t r u e < / L a y e d O u t > < / a : V a l u e > < / a : K e y V a l u e O f D i a g r a m O b j e c t K e y a n y T y p e z b w N T n L X > < a : K e y V a l u e O f D i a g r a m O b j e c t K e y a n y T y p e z b w N T n L X > < a : K e y > < K e y > C o l u m n s \ T i m e _ o f _ d a t e < / K e y > < / a : K e y > < a : V a l u e   i : t y p e = " M e a s u r e G r i d N o d e V i e w S t a t e " > < C o l u m n > 1 5 < / C o l u m n > < L a y e d O u t > t r u e < / L a y e d O u t > < / a : V a l u e > < / a : K e y V a l u e O f D i a g r a m O b j e c t K e y a n y T y p e z b w N T n L X > < a : K e y V a l u e O f D i a g r a m O b j e c t K e y a n y T y p e z b w N T n L X > < a : K e y > < K e y > C o l u m n s \ R e t u r n < / K e y > < / a : K e y > < a : V a l u e   i : t y p e = " M e a s u r e G r i d N o d e V i e w S t a t e " > < C o l u m n > 1 6 < / C o l u m n > < L a y e d O u t > t r u e < / L a y e d O u t > < / a : V a l u e > < / 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a : K e y V a l u e O f D i a g r a m O b j e c t K e y a n y T y p e z b w N T n L X > < a : K e y > < K e y > L i n k s \ & l t ; C o l u m n s \ S u m   o f   S a l e s _ R e p _ I D & g t ; - & l t ; M e a s u r e s \ S a l e s _ R e p _ I D & g t ; < / K e y > < / a : K e y > < a : V a l u e   i : t y p e = " M e a s u r e G r i d V i e w S t a t e I D i a g r a m L i n k " / > < / a : K e y V a l u e O f D i a g r a m O b j e c t K e y a n y T y p e z b w N T n L X > < a : K e y V a l u e O f D i a g r a m O b j e c t K e y a n y T y p e z b w N T n L X > < a : K e y > < K e y > L i n k s \ & l t ; C o l u m n s \ S u m   o f   S a l e s _ R e p _ I D & g t ; - & l t ; M e a s u r e s \ S a l e s _ R e p _ I D & g t ; \ C O L U M N < / K e y > < / a : K e y > < a : V a l u e   i : t y p e = " M e a s u r e G r i d V i e w S t a t e I D i a g r a m L i n k E n d p o i n t " / > < / a : K e y V a l u e O f D i a g r a m O b j e c t K e y a n y T y p e z b w N T n L X > < a : K e y V a l u e O f D i a g r a m O b j e c t K e y a n y T y p e z b w N T n L X > < a : K e y > < K e y > L i n k s \ & l t ; C o l u m n s \ S u m   o f   S a l e s _ R e p _ I D & g t ; - & l t ; M e a s u r e s \ S a l e s _ R e p _ I D & g t ; \ M E A S U R E < / K e y > < / a : K e y > < a : V a l u e   i : t y p e = " M e a s u r e G r i d V i e w S t a t e I D i a g r a m L i n k E n d p o i n t " / > < / a : K e y V a l u e O f D i a g r a m O b j e c t K e y a n y T y p e z b w N T n L X > < a : K e y V a l u e O f D i a g r a m O b j e c t K e y a n y T y p e z b w N T n L X > < a : K e y > < K e y > L i n k s \ & l t ; C o l u m n s \ S u m   o f   Q u a n t i t y _ S o l d & g t ; - & l t ; M e a s u r e s \ Q u a n t i t y _ S o l d & g t ; < / K e y > < / a : K e y > < a : V a l u e   i : t y p e = " M e a s u r e G r i d V i e w S t a t e I D i a g r a m L i n k " / > < / a : K e y V a l u e O f D i a g r a m O b j e c t K e y a n y T y p e z b w N T n L X > < a : K e y V a l u e O f D i a g r a m O b j e c t K e y a n y T y p e z b w N T n L X > < a : K e y > < K e y > L i n k s \ & l t ; C o l u m n s \ S u m   o f   Q u a n t i t y _ S o l d & g t ; - & l t ; M e a s u r e s \ Q u a n t i t y _ S o l d & g t ; \ C O L U M N < / K e y > < / a : K e y > < a : V a l u e   i : t y p e = " M e a s u r e G r i d V i e w S t a t e I D i a g r a m L i n k E n d p o i n t " / > < / a : K e y V a l u e O f D i a g r a m O b j e c t K e y a n y T y p e z b w N T n L X > < a : K e y V a l u e O f D i a g r a m O b j e c t K e y a n y T y p e z b w N T n L X > < a : K e y > < K e y > L i n k s \ & l t ; C o l u m n s \ S u m   o f   Q u a n t i t y _ S o l d & g t ; - & l t ; M e a s u r e s \ Q u a n t i t y _ S o l d & g t ; \ M E A S U R E 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 R e t u r n _ F l a g & g t ; - & l t ; M e a s u r e s \ R e t u r n _ F l a g & g t ; < / K e y > < / a : K e y > < a : V a l u e   i : t y p e = " M e a s u r e G r i d V i e w S t a t e I D i a g r a m L i n k " / > < / a : K e y V a l u e O f D i a g r a m O b j e c t K e y a n y T y p e z b w N T n L X > < a : K e y V a l u e O f D i a g r a m O b j e c t K e y a n y T y p e z b w N T n L X > < a : K e y > < K e y > L i n k s \ & l t ; C o l u m n s \ C o u n t   o f   R e t u r n _ F l a g & g t ; - & l t ; M e a s u r e s \ R e t u r n _ F l a g & g t ; \ C O L U M N < / K e y > < / a : K e y > < a : V a l u e   i : t y p e = " M e a s u r e G r i d V i e w S t a t e I D i a g r a m L i n k E n d p o i n t " / > < / a : K e y V a l u e O f D i a g r a m O b j e c t K e y a n y T y p e z b w N T n L X > < a : K e y V a l u e O f D i a g r a m O b j e c t K e y a n y T y p e z b w N T n L X > < a : K e y > < K e y > L i n k s \ & l t ; C o l u m n s \ C o u n t   o f   R e t u r n _ F l a g & g t ; - & l t ; M e a s u r e s \ R e t u r n _ F l a g & g t ; \ M E A S U R E < / K e y > < / a : K e y > < a : V a l u e   i : t y p e = " M e a s u r e G r i d V i e w S t a t e I D i a g r a m L i n k E n d p o i n t " / > < / a : K e y V a l u e O f D i a g r a m O b j e c t K e y a n y T y p e z b w N T n L X > < a : K e y V a l u e O f D i a g r a m O b j e c t K e y a n y T y p e z b w N T n L X > < a : K e y > < K e y > L i n k s \ & l t ; C o l u m n s \ S u m   o f   R e t u r n & g t ; - & l t ; M e a s u r e s \ R e t u r n & g t ; < / K e y > < / a : K e y > < a : V a l u e   i : t y p e = " M e a s u r e G r i d V i e w S t a t e I D i a g r a m L i n k " / > < / a : K e y V a l u e O f D i a g r a m O b j e c t K e y a n y T y p e z b w N T n L X > < a : K e y V a l u e O f D i a g r a m O b j e c t K e y a n y T y p e z b w N T n L X > < a : K e y > < K e y > L i n k s \ & l t ; C o l u m n s \ S u m   o f   R e t u r n & g t ; - & l t ; M e a s u r e s \ R e t u r n & g t ; \ C O L U M N < / K e y > < / a : K e y > < a : V a l u e   i : t y p e = " M e a s u r e G r i d V i e w S t a t e I D i a g r a m L i n k E n d p o i n t " / > < / a : K e y V a l u e O f D i a g r a m O b j e c t K e y a n y T y p e z b w N T n L X > < a : K e y V a l u e O f D i a g r a m O b j e c t K e y a n y T y p e z b w N T n L X > < a : K e y > < K e y > L i n k s \ & l t ; C o l u m n s \ S u m   o f   R e t u r n & g t ; - & l t ; M e a s u r e s \ R e t u r n & g t ; \ M E A S U R E 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98B4790-D388-4D73-9619-7B3E5AEEEB54}">
  <ds:schemaRefs/>
</ds:datastoreItem>
</file>

<file path=customXml/itemProps10.xml><?xml version="1.0" encoding="utf-8"?>
<ds:datastoreItem xmlns:ds="http://schemas.openxmlformats.org/officeDocument/2006/customXml" ds:itemID="{5A4B97BC-6DF2-49E4-8AB0-457F34C5AD6F}">
  <ds:schemaRefs/>
</ds:datastoreItem>
</file>

<file path=customXml/itemProps11.xml><?xml version="1.0" encoding="utf-8"?>
<ds:datastoreItem xmlns:ds="http://schemas.openxmlformats.org/officeDocument/2006/customXml" ds:itemID="{6D02FFB7-1C31-4244-9DC8-AB6415985DD8}">
  <ds:schemaRefs/>
</ds:datastoreItem>
</file>

<file path=customXml/itemProps12.xml><?xml version="1.0" encoding="utf-8"?>
<ds:datastoreItem xmlns:ds="http://schemas.openxmlformats.org/officeDocument/2006/customXml" ds:itemID="{6592B154-6D46-4A16-BFAC-F91F06CE0872}">
  <ds:schemaRefs>
    <ds:schemaRef ds:uri="http://schemas.microsoft.com/DataMashup"/>
  </ds:schemaRefs>
</ds:datastoreItem>
</file>

<file path=customXml/itemProps13.xml><?xml version="1.0" encoding="utf-8"?>
<ds:datastoreItem xmlns:ds="http://schemas.openxmlformats.org/officeDocument/2006/customXml" ds:itemID="{1007A3AF-9FC8-4A28-9543-526CFAF96670}">
  <ds:schemaRefs/>
</ds:datastoreItem>
</file>

<file path=customXml/itemProps14.xml><?xml version="1.0" encoding="utf-8"?>
<ds:datastoreItem xmlns:ds="http://schemas.openxmlformats.org/officeDocument/2006/customXml" ds:itemID="{ACF664E4-CF00-4C42-B08C-A9B00180AA47}">
  <ds:schemaRefs/>
</ds:datastoreItem>
</file>

<file path=customXml/itemProps15.xml><?xml version="1.0" encoding="utf-8"?>
<ds:datastoreItem xmlns:ds="http://schemas.openxmlformats.org/officeDocument/2006/customXml" ds:itemID="{AC718B80-689E-4984-8F59-B99AFB289E9C}">
  <ds:schemaRefs/>
</ds:datastoreItem>
</file>

<file path=customXml/itemProps16.xml><?xml version="1.0" encoding="utf-8"?>
<ds:datastoreItem xmlns:ds="http://schemas.openxmlformats.org/officeDocument/2006/customXml" ds:itemID="{9446803B-11BE-4FE9-BD34-81F952613920}">
  <ds:schemaRefs/>
</ds:datastoreItem>
</file>

<file path=customXml/itemProps17.xml><?xml version="1.0" encoding="utf-8"?>
<ds:datastoreItem xmlns:ds="http://schemas.openxmlformats.org/officeDocument/2006/customXml" ds:itemID="{A3501A32-64CA-4234-93C0-AB2541E8CD18}">
  <ds:schemaRefs/>
</ds:datastoreItem>
</file>

<file path=customXml/itemProps18.xml><?xml version="1.0" encoding="utf-8"?>
<ds:datastoreItem xmlns:ds="http://schemas.openxmlformats.org/officeDocument/2006/customXml" ds:itemID="{73B4B231-A97A-4351-A835-5482C63DF8FB}">
  <ds:schemaRefs/>
</ds:datastoreItem>
</file>

<file path=customXml/itemProps19.xml><?xml version="1.0" encoding="utf-8"?>
<ds:datastoreItem xmlns:ds="http://schemas.openxmlformats.org/officeDocument/2006/customXml" ds:itemID="{799CC567-D956-41FF-9F0D-5911D1D022F0}">
  <ds:schemaRefs/>
</ds:datastoreItem>
</file>

<file path=customXml/itemProps2.xml><?xml version="1.0" encoding="utf-8"?>
<ds:datastoreItem xmlns:ds="http://schemas.openxmlformats.org/officeDocument/2006/customXml" ds:itemID="{FBEEC1F4-3DC2-4A12-BE8F-6A0D966FA023}">
  <ds:schemaRefs/>
</ds:datastoreItem>
</file>

<file path=customXml/itemProps20.xml><?xml version="1.0" encoding="utf-8"?>
<ds:datastoreItem xmlns:ds="http://schemas.openxmlformats.org/officeDocument/2006/customXml" ds:itemID="{2000E106-9F4C-4632-AAF3-B8DA2A1F4AAC}">
  <ds:schemaRefs/>
</ds:datastoreItem>
</file>

<file path=customXml/itemProps21.xml><?xml version="1.0" encoding="utf-8"?>
<ds:datastoreItem xmlns:ds="http://schemas.openxmlformats.org/officeDocument/2006/customXml" ds:itemID="{903A4DE7-A9AB-41B6-9417-BBE3A99655C1}">
  <ds:schemaRefs/>
</ds:datastoreItem>
</file>

<file path=customXml/itemProps22.xml><?xml version="1.0" encoding="utf-8"?>
<ds:datastoreItem xmlns:ds="http://schemas.openxmlformats.org/officeDocument/2006/customXml" ds:itemID="{E78999D4-82EF-4FB2-90BC-E5EF72A71BBD}">
  <ds:schemaRefs/>
</ds:datastoreItem>
</file>

<file path=customXml/itemProps23.xml><?xml version="1.0" encoding="utf-8"?>
<ds:datastoreItem xmlns:ds="http://schemas.openxmlformats.org/officeDocument/2006/customXml" ds:itemID="{59F3228E-6D86-4054-B7D4-A8653EA9C287}">
  <ds:schemaRefs/>
</ds:datastoreItem>
</file>

<file path=customXml/itemProps24.xml><?xml version="1.0" encoding="utf-8"?>
<ds:datastoreItem xmlns:ds="http://schemas.openxmlformats.org/officeDocument/2006/customXml" ds:itemID="{790BDBD7-8ECA-4706-A4B2-A528AB8DB790}">
  <ds:schemaRefs/>
</ds:datastoreItem>
</file>

<file path=customXml/itemProps25.xml><?xml version="1.0" encoding="utf-8"?>
<ds:datastoreItem xmlns:ds="http://schemas.openxmlformats.org/officeDocument/2006/customXml" ds:itemID="{796635D8-12EE-41A8-92F6-72960C3E4B0B}">
  <ds:schemaRefs/>
</ds:datastoreItem>
</file>

<file path=customXml/itemProps26.xml><?xml version="1.0" encoding="utf-8"?>
<ds:datastoreItem xmlns:ds="http://schemas.openxmlformats.org/officeDocument/2006/customXml" ds:itemID="{0DDBFF57-149A-4AB6-8D6B-EB499CCBADB3}">
  <ds:schemaRefs/>
</ds:datastoreItem>
</file>

<file path=customXml/itemProps27.xml><?xml version="1.0" encoding="utf-8"?>
<ds:datastoreItem xmlns:ds="http://schemas.openxmlformats.org/officeDocument/2006/customXml" ds:itemID="{F34E5DF0-0B6C-4972-9438-AD7BA7BCD92F}">
  <ds:schemaRefs/>
</ds:datastoreItem>
</file>

<file path=customXml/itemProps28.xml><?xml version="1.0" encoding="utf-8"?>
<ds:datastoreItem xmlns:ds="http://schemas.openxmlformats.org/officeDocument/2006/customXml" ds:itemID="{A35FD748-6023-429E-8B7E-27EFBED09FEC}">
  <ds:schemaRefs/>
</ds:datastoreItem>
</file>

<file path=customXml/itemProps29.xml><?xml version="1.0" encoding="utf-8"?>
<ds:datastoreItem xmlns:ds="http://schemas.openxmlformats.org/officeDocument/2006/customXml" ds:itemID="{F546AEB2-F083-439E-9C52-4687C464244F}">
  <ds:schemaRefs/>
</ds:datastoreItem>
</file>

<file path=customXml/itemProps3.xml><?xml version="1.0" encoding="utf-8"?>
<ds:datastoreItem xmlns:ds="http://schemas.openxmlformats.org/officeDocument/2006/customXml" ds:itemID="{29C7C33A-A06B-4ED7-B09B-D7F79FC1FCAE}">
  <ds:schemaRefs/>
</ds:datastoreItem>
</file>

<file path=customXml/itemProps30.xml><?xml version="1.0" encoding="utf-8"?>
<ds:datastoreItem xmlns:ds="http://schemas.openxmlformats.org/officeDocument/2006/customXml" ds:itemID="{12C308E0-D215-437D-916A-3F3D0C738C93}">
  <ds:schemaRefs/>
</ds:datastoreItem>
</file>

<file path=customXml/itemProps31.xml><?xml version="1.0" encoding="utf-8"?>
<ds:datastoreItem xmlns:ds="http://schemas.openxmlformats.org/officeDocument/2006/customXml" ds:itemID="{73A5BE04-9D8E-4270-AB18-4D101ABDB733}">
  <ds:schemaRefs/>
</ds:datastoreItem>
</file>

<file path=customXml/itemProps32.xml><?xml version="1.0" encoding="utf-8"?>
<ds:datastoreItem xmlns:ds="http://schemas.openxmlformats.org/officeDocument/2006/customXml" ds:itemID="{1418DC87-27E5-4E64-9BD2-FA697A1044C2}">
  <ds:schemaRefs/>
</ds:datastoreItem>
</file>

<file path=customXml/itemProps33.xml><?xml version="1.0" encoding="utf-8"?>
<ds:datastoreItem xmlns:ds="http://schemas.openxmlformats.org/officeDocument/2006/customXml" ds:itemID="{F927DC04-3C18-4E4D-8E6C-CE767C64BAF7}">
  <ds:schemaRefs/>
</ds:datastoreItem>
</file>

<file path=customXml/itemProps34.xml><?xml version="1.0" encoding="utf-8"?>
<ds:datastoreItem xmlns:ds="http://schemas.openxmlformats.org/officeDocument/2006/customXml" ds:itemID="{82DFAFBE-7F33-427B-AFA8-C0B78155B637}">
  <ds:schemaRefs/>
</ds:datastoreItem>
</file>

<file path=customXml/itemProps35.xml><?xml version="1.0" encoding="utf-8"?>
<ds:datastoreItem xmlns:ds="http://schemas.openxmlformats.org/officeDocument/2006/customXml" ds:itemID="{CE6E2DB6-2D31-4F09-BD53-5B8779065FB0}">
  <ds:schemaRefs/>
</ds:datastoreItem>
</file>

<file path=customXml/itemProps36.xml><?xml version="1.0" encoding="utf-8"?>
<ds:datastoreItem xmlns:ds="http://schemas.openxmlformats.org/officeDocument/2006/customXml" ds:itemID="{1AC1FFB7-D0CA-4162-AE6F-81EFF526D76E}">
  <ds:schemaRefs/>
</ds:datastoreItem>
</file>

<file path=customXml/itemProps37.xml><?xml version="1.0" encoding="utf-8"?>
<ds:datastoreItem xmlns:ds="http://schemas.openxmlformats.org/officeDocument/2006/customXml" ds:itemID="{6E362437-7E4A-4096-AB35-EBA2E3CD9814}">
  <ds:schemaRefs/>
</ds:datastoreItem>
</file>

<file path=customXml/itemProps38.xml><?xml version="1.0" encoding="utf-8"?>
<ds:datastoreItem xmlns:ds="http://schemas.openxmlformats.org/officeDocument/2006/customXml" ds:itemID="{468375DF-1442-4E9F-86EE-D8A4B90FCA91}">
  <ds:schemaRefs/>
</ds:datastoreItem>
</file>

<file path=customXml/itemProps39.xml><?xml version="1.0" encoding="utf-8"?>
<ds:datastoreItem xmlns:ds="http://schemas.openxmlformats.org/officeDocument/2006/customXml" ds:itemID="{F0C10B5A-5582-44AA-9696-1437ADEC4FDB}">
  <ds:schemaRefs/>
</ds:datastoreItem>
</file>

<file path=customXml/itemProps4.xml><?xml version="1.0" encoding="utf-8"?>
<ds:datastoreItem xmlns:ds="http://schemas.openxmlformats.org/officeDocument/2006/customXml" ds:itemID="{99CDB2F8-32CA-48E2-9027-F40A4CF0C730}">
  <ds:schemaRefs/>
</ds:datastoreItem>
</file>

<file path=customXml/itemProps40.xml><?xml version="1.0" encoding="utf-8"?>
<ds:datastoreItem xmlns:ds="http://schemas.openxmlformats.org/officeDocument/2006/customXml" ds:itemID="{96236C93-1DBF-4002-AC03-1BEC92BF19F2}">
  <ds:schemaRefs/>
</ds:datastoreItem>
</file>

<file path=customXml/itemProps41.xml><?xml version="1.0" encoding="utf-8"?>
<ds:datastoreItem xmlns:ds="http://schemas.openxmlformats.org/officeDocument/2006/customXml" ds:itemID="{8C371740-67FA-4432-8733-8FEAB21325A0}">
  <ds:schemaRefs/>
</ds:datastoreItem>
</file>

<file path=customXml/itemProps42.xml><?xml version="1.0" encoding="utf-8"?>
<ds:datastoreItem xmlns:ds="http://schemas.openxmlformats.org/officeDocument/2006/customXml" ds:itemID="{98837D53-6B90-402A-9693-97BD724F9019}">
  <ds:schemaRefs/>
</ds:datastoreItem>
</file>

<file path=customXml/itemProps43.xml><?xml version="1.0" encoding="utf-8"?>
<ds:datastoreItem xmlns:ds="http://schemas.openxmlformats.org/officeDocument/2006/customXml" ds:itemID="{FF690E78-8D9D-4657-86A2-3436704EB35A}">
  <ds:schemaRefs/>
</ds:datastoreItem>
</file>

<file path=customXml/itemProps44.xml><?xml version="1.0" encoding="utf-8"?>
<ds:datastoreItem xmlns:ds="http://schemas.openxmlformats.org/officeDocument/2006/customXml" ds:itemID="{8F62E117-4A5F-4C5E-8301-E52457F84559}">
  <ds:schemaRefs/>
</ds:datastoreItem>
</file>

<file path=customXml/itemProps45.xml><?xml version="1.0" encoding="utf-8"?>
<ds:datastoreItem xmlns:ds="http://schemas.openxmlformats.org/officeDocument/2006/customXml" ds:itemID="{FD0B5103-3EC1-4E88-9F35-5AB35E9F662E}">
  <ds:schemaRefs/>
</ds:datastoreItem>
</file>

<file path=customXml/itemProps5.xml><?xml version="1.0" encoding="utf-8"?>
<ds:datastoreItem xmlns:ds="http://schemas.openxmlformats.org/officeDocument/2006/customXml" ds:itemID="{13B3203C-F245-4728-8819-771868049FFE}">
  <ds:schemaRefs/>
</ds:datastoreItem>
</file>

<file path=customXml/itemProps6.xml><?xml version="1.0" encoding="utf-8"?>
<ds:datastoreItem xmlns:ds="http://schemas.openxmlformats.org/officeDocument/2006/customXml" ds:itemID="{3123A8A5-0A66-4842-9214-EF21659FB75D}">
  <ds:schemaRefs/>
</ds:datastoreItem>
</file>

<file path=customXml/itemProps7.xml><?xml version="1.0" encoding="utf-8"?>
<ds:datastoreItem xmlns:ds="http://schemas.openxmlformats.org/officeDocument/2006/customXml" ds:itemID="{55F97063-99AB-4264-B78B-47C2C9E3FBE3}">
  <ds:schemaRefs/>
</ds:datastoreItem>
</file>

<file path=customXml/itemProps8.xml><?xml version="1.0" encoding="utf-8"?>
<ds:datastoreItem xmlns:ds="http://schemas.openxmlformats.org/officeDocument/2006/customXml" ds:itemID="{E042B46B-02C2-4DF2-8698-674B8895B46A}">
  <ds:schemaRefs/>
</ds:datastoreItem>
</file>

<file path=customXml/itemProps9.xml><?xml version="1.0" encoding="utf-8"?>
<ds:datastoreItem xmlns:ds="http://schemas.openxmlformats.org/officeDocument/2006/customXml" ds:itemID="{05353F33-CD3A-4F35-A83D-A10A4F6358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Metrics &amp; Calculations</vt:lpstr>
      <vt:lpstr>Sales Dashboard</vt:lpstr>
      <vt:lpstr>PIVOTS+Visualization</vt:lpstr>
      <vt:lpstr>Products</vt:lpstr>
      <vt:lpstr>Sales_Reps</vt:lpstr>
      <vt:lpstr>Regions</vt:lpstr>
      <vt:lpstr>Customers</vt:lpstr>
      <vt:lpstr>Recommendation&amp;observations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Sahar Gamal</cp:lastModifiedBy>
  <dcterms:modified xsi:type="dcterms:W3CDTF">2024-12-05T21:58:31Z</dcterms:modified>
</cp:coreProperties>
</file>