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4F86868-2BED-41D7-AD32-9CE258F5323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I6" i="1"/>
  <c r="I5" i="1"/>
  <c r="I4" i="1"/>
  <c r="I3" i="1"/>
  <c r="I2" i="1"/>
  <c r="G6" i="1"/>
  <c r="G5" i="1"/>
  <c r="G4" i="1"/>
  <c r="G3" i="1"/>
  <c r="G2" i="1"/>
  <c r="E6" i="1"/>
  <c r="L6" i="1" s="1"/>
  <c r="E5" i="1"/>
  <c r="L5" i="1" s="1"/>
  <c r="E4" i="1"/>
  <c r="L4" i="1" s="1"/>
  <c r="E3" i="1"/>
  <c r="L3" i="1" s="1"/>
  <c r="E2" i="1"/>
  <c r="L2" i="1" s="1"/>
</calcChain>
</file>

<file path=xl/sharedStrings.xml><?xml version="1.0" encoding="utf-8"?>
<sst xmlns="http://schemas.openxmlformats.org/spreadsheetml/2006/main" count="27" uniqueCount="24">
  <si>
    <t>Barometer Sensor Name</t>
  </si>
  <si>
    <t>Barometer Sensor General Features</t>
  </si>
  <si>
    <t>Barometer Sensor Web Link</t>
  </si>
  <si>
    <t>BMP380</t>
  </si>
  <si>
    <t>Operating RANGE: 300-1250 hPa;Current Consumption:2.7ua@1Hz;Noise:0.03Pa;</t>
  </si>
  <si>
    <t>https://www.mouser.com/ds/2/783/BMP380_Productflyer_BST_20170110-1284421.pdf</t>
  </si>
  <si>
    <t>BMP280</t>
  </si>
  <si>
    <t>Pressure Range:300-1100 hPa;Absolute Accuracy:+-1hPa;Current Consumption:2.7ua@1Hz;</t>
  </si>
  <si>
    <t>https://cdn-shop.adafruit.com/datasheets/BST-BMP280-DS001-11.pdf</t>
  </si>
  <si>
    <t>LPS25HB</t>
  </si>
  <si>
    <t>Pressure Range:260-1260 hPa;Noise:0.03Pa;Absolute Accuracy:+-0.2hPa;Current Consumption:4ua@1Hz;</t>
  </si>
  <si>
    <t>https://www.st.com/resource/en/datasheet/lps25hb.pdf</t>
  </si>
  <si>
    <t>BMP180</t>
  </si>
  <si>
    <t>Pressure Range:300-1100 hPa;Absolute Accuracy:+-2hPa;Current Consumption:3ua@1Hz;Noise:0.06ua at low power mode</t>
  </si>
  <si>
    <t>https://cdn-shop.adafruit.com/datasheets/BST-BMP180-DS000-09.pdf</t>
  </si>
  <si>
    <t>LPS331AP</t>
  </si>
  <si>
    <t>Pressure Range:260-1260 mbar;Noise:0.450mbar;Absolute Accuracy:+-2.6mbar;Current Consumption:5.5ua@1Hz;</t>
  </si>
  <si>
    <t>http://files.amperka.ru/datasheets/LPS331AP-barometer.pdf</t>
  </si>
  <si>
    <t>Absolute Accuracy</t>
  </si>
  <si>
    <t>Noise</t>
  </si>
  <si>
    <t>Total Score</t>
  </si>
  <si>
    <t>Lowest Measurement in range</t>
  </si>
  <si>
    <t>Highest measurement in range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</si>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</sst>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22222"/>
      <name val="Verdana"/>
      <family val="2"/>
    </font>
    <font>
      <sz val="7"/>
      <color rgb="FF222222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/>
    <xf numFmtId="0" fontId="0" fillId="2" borderId="1" xfId="0" applyFill="1" applyBorder="1"/>
    <xf numFmtId="0" fontId="2" fillId="2" borderId="1" xfId="1" applyFill="1" applyBorder="1"/>
    <xf numFmtId="0" fontId="4" fillId="2" borderId="1" xfId="0" applyFont="1" applyFill="1" applyBorder="1" applyAlignment="1">
      <alignment vertical="center" wrapText="1"/>
    </xf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-shop.adafruit.com/datasheets/BST-BMP180-DS000-09.pdf" TargetMode="External"/><Relationship Id="rId2" Type="http://schemas.openxmlformats.org/officeDocument/2006/relationships/hyperlink" Target="https://www.st.com/resource/en/datasheet/lps25hb.pdf" TargetMode="External"/><Relationship Id="rId1" Type="http://schemas.openxmlformats.org/officeDocument/2006/relationships/hyperlink" Target="https://cdn-shop.adafruit.com/datasheets/BST-BMP280-DS001-11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files.amperka.ru/datasheets/LPS331AP-baromet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topLeftCell="C1" workbookViewId="0">
      <selection activeCell="C1" sqref="A1:XFD1"/>
    </sheetView>
  </sheetViews>
  <sheetFormatPr defaultRowHeight="14.4"/>
  <cols>
    <col min="1" max="1" width="31" style="7" customWidth="1"/>
    <col min="2" max="2" width="24.33203125" style="7" customWidth="1"/>
    <col min="3" max="5" width="27.21875" style="7" customWidth="1"/>
    <col min="6" max="7" width="16.21875" style="7" customWidth="1"/>
    <col min="8" max="9" width="16.77734375" style="7" customWidth="1"/>
    <col min="10" max="12" width="12.44140625" style="7" customWidth="1"/>
    <col min="13" max="16384" width="8.88671875" style="7"/>
  </cols>
  <sheetData>
    <row r="1" spans="1:12">
      <c r="A1" s="5" t="s">
        <v>0</v>
      </c>
      <c r="B1" s="5" t="s">
        <v>1</v>
      </c>
      <c r="C1" s="5" t="s">
        <v>2</v>
      </c>
      <c r="D1" s="6" t="s">
        <v>21</v>
      </c>
      <c r="E1" s="6" t="s">
        <v>23</v>
      </c>
      <c r="F1" s="6" t="s">
        <v>22</v>
      </c>
      <c r="G1" s="6" t="s">
        <v>23</v>
      </c>
      <c r="H1" s="6" t="s">
        <v>18</v>
      </c>
      <c r="I1" s="6" t="s">
        <v>23</v>
      </c>
      <c r="J1" s="6" t="s">
        <v>19</v>
      </c>
      <c r="K1" s="6" t="s">
        <v>23</v>
      </c>
      <c r="L1" s="7" t="s">
        <v>20</v>
      </c>
    </row>
    <row r="2" spans="1:12">
      <c r="A2" s="1" t="s">
        <v>3</v>
      </c>
      <c r="B2" s="2" t="s">
        <v>4</v>
      </c>
      <c r="C2" s="3" t="s">
        <v>5</v>
      </c>
      <c r="D2" s="3">
        <v>300</v>
      </c>
      <c r="E2" s="3">
        <f>(D2-MIN(D2:D6))/(MAX(D2:D6)-MIN(D2:D6))</f>
        <v>1</v>
      </c>
      <c r="F2" s="7">
        <v>1250</v>
      </c>
      <c r="G2" s="3">
        <f>(F2-MIN(F2:F6))/(MAX(F2:F6)-MIN(F2:F6))</f>
        <v>0.9375</v>
      </c>
      <c r="H2" s="7">
        <v>0.5</v>
      </c>
      <c r="I2" s="3">
        <f>(H2-MIN(H2:H6))/(MAX(H2:H6)-MIN(H2:H6))</f>
        <v>0</v>
      </c>
      <c r="J2" s="7">
        <v>0.03</v>
      </c>
      <c r="K2" s="3">
        <f>(J2-MIN(J2:J6))/(MAX(J2:J6)-MIN(J2:J6))</f>
        <v>1.5503875968992246E-2</v>
      </c>
      <c r="L2" s="7">
        <f>(-1/4)*(E2)+(1/4)*(G2)+(1/4)*(I2)+(-1/4)*(K2)</f>
        <v>-1.9500968992248062E-2</v>
      </c>
    </row>
    <row r="3" spans="1:12">
      <c r="A3" s="1" t="s">
        <v>6</v>
      </c>
      <c r="B3" s="2" t="s">
        <v>7</v>
      </c>
      <c r="C3" s="3" t="s">
        <v>8</v>
      </c>
      <c r="D3" s="3">
        <v>300</v>
      </c>
      <c r="E3" s="3">
        <f>(D3-MIN(D2:D6))/(MAX(D2:D6)-MIN(D2:D6))</f>
        <v>1</v>
      </c>
      <c r="F3" s="7">
        <v>1100</v>
      </c>
      <c r="G3" s="3">
        <f>(F3-MIN(F2:F6))/(MAX(F2:F6)-MIN(F2:F6))</f>
        <v>0</v>
      </c>
      <c r="H3" s="7">
        <v>1</v>
      </c>
      <c r="I3" s="3">
        <f>(H3-MIN(H2:H6))/(MAX(H2:H6)-MIN(H2:H6))</f>
        <v>0.33333333333333331</v>
      </c>
      <c r="J3" s="7">
        <v>1.3</v>
      </c>
      <c r="K3" s="3">
        <f>(J3-MIN(J2:J6))/(MAX(J2:J6)-MIN(J2:J6))</f>
        <v>1</v>
      </c>
      <c r="L3" s="7">
        <f t="shared" ref="L3:L6" si="0">(-1/4)*(E3)+(1/4)*(G3)+(1/4)*(I3)+(-1/4)*(K3)</f>
        <v>-0.41666666666666669</v>
      </c>
    </row>
    <row r="4" spans="1:12">
      <c r="A4" s="4" t="s">
        <v>9</v>
      </c>
      <c r="B4" s="2" t="s">
        <v>10</v>
      </c>
      <c r="C4" s="3" t="s">
        <v>11</v>
      </c>
      <c r="D4" s="3">
        <v>260</v>
      </c>
      <c r="E4" s="3">
        <f>(D4-MIN(D2:D6))/(MAX(D2:D6)-MIN(D2:D6))</f>
        <v>0</v>
      </c>
      <c r="F4" s="7">
        <v>1260</v>
      </c>
      <c r="G4" s="3">
        <f>(F4-MIN(F2:F6))/(MAX(F2:F6)-MIN(F2:F6))</f>
        <v>1</v>
      </c>
      <c r="H4" s="7">
        <v>1</v>
      </c>
      <c r="I4" s="3">
        <f>(H4-MIN(H2:H6))/(MAX(H2:H6)-MIN(H2:H6))</f>
        <v>0.33333333333333331</v>
      </c>
      <c r="J4" s="7">
        <v>0.01</v>
      </c>
      <c r="K4" s="3">
        <f>(J4-MIN(J2:J6))/(MAX(J2:J6)-MIN(J2:J6))</f>
        <v>0</v>
      </c>
      <c r="L4" s="7">
        <f t="shared" si="0"/>
        <v>0.33333333333333331</v>
      </c>
    </row>
    <row r="5" spans="1:12">
      <c r="A5" s="1" t="s">
        <v>12</v>
      </c>
      <c r="B5" s="2" t="s">
        <v>13</v>
      </c>
      <c r="C5" s="3" t="s">
        <v>14</v>
      </c>
      <c r="D5" s="3">
        <v>300</v>
      </c>
      <c r="E5" s="3">
        <f>(D5-MIN(D2:D6))/(MAX(D2:D6)-MIN(D2:D6))</f>
        <v>1</v>
      </c>
      <c r="F5" s="7">
        <v>1100</v>
      </c>
      <c r="G5" s="3">
        <f>(F5-MIN(F2:F6))/(MAX(F2:F6)-MIN(F2:F6))</f>
        <v>0</v>
      </c>
      <c r="H5" s="7">
        <v>2</v>
      </c>
      <c r="I5" s="3">
        <f>(H5-MIN(H2:H6))/(MAX(H2:H6)-MIN(H2:H6))</f>
        <v>1</v>
      </c>
      <c r="J5" s="7">
        <v>0.06</v>
      </c>
      <c r="K5" s="3">
        <f>(J5-MIN(J2:J6))/(MAX(J2:J6)-MIN(J2:J6))</f>
        <v>3.8759689922480613E-2</v>
      </c>
      <c r="L5" s="7">
        <f t="shared" si="0"/>
        <v>-9.6899224806201532E-3</v>
      </c>
    </row>
    <row r="6" spans="1:12">
      <c r="A6" s="4" t="s">
        <v>15</v>
      </c>
      <c r="B6" s="2" t="s">
        <v>16</v>
      </c>
      <c r="C6" s="3" t="s">
        <v>17</v>
      </c>
      <c r="D6" s="3">
        <v>260</v>
      </c>
      <c r="E6" s="3">
        <f>(D6-MIN(D2:D6))/(MAX(D2:D6)-MIN(D2:D6))</f>
        <v>0</v>
      </c>
      <c r="F6" s="7">
        <v>1260</v>
      </c>
      <c r="G6" s="3">
        <f>(F6-MIN(F2:F6))/(MAX(F2:F6)-MIN(F2:F6))</f>
        <v>1</v>
      </c>
      <c r="H6" s="7">
        <v>2</v>
      </c>
      <c r="I6" s="3">
        <f>(H6-MIN(H2:H6))/(MAX(H2:H6)-MIN(H2:H6))</f>
        <v>1</v>
      </c>
      <c r="J6" s="7">
        <v>0.02</v>
      </c>
      <c r="K6" s="3">
        <f>(J6-MIN(J2:J6))/(MAX(J2:J6)-MIN(J2:J6))</f>
        <v>7.7519379844961239E-3</v>
      </c>
      <c r="L6" s="7">
        <f t="shared" si="0"/>
        <v>0.49806201550387597</v>
      </c>
    </row>
  </sheetData>
  <hyperlinks>
    <hyperlink ref="C3" r:id="rId1" xr:uid="{32DC801A-5FC5-43FE-BF6C-BB603BF1FEAB}"/>
    <hyperlink ref="C4" r:id="rId2" xr:uid="{87A05931-AABF-4BB7-BF84-48E9DE724CCE}"/>
    <hyperlink ref="C5" r:id="rId3" xr:uid="{DBDB337D-4137-45B4-9287-5F761D74C0DF}"/>
    <hyperlink ref="C6" r:id="rId4" xr:uid="{5FB0B59A-E560-4A50-9673-51C1D6FF2B72}"/>
  </hyperlinks>
  <pageMargins left="0.7" right="0.7" top="0.75" bottom="0.75" header="0.3" footer="0.3"/>
  <pageSetup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2019-05-31T18:59:51Z</dcterms:modified>
</cp:coreProperties>
</file>