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471DC52-9092-4B7A-8879-19D6530D45D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<sst xmlns="http://schemas.openxmlformats.org/spreadsheetml/2006/main" count="54" uniqueCount="53">
  <si>
    <t>Gyro</t>
  </si>
  <si>
    <t>Gyro features</t>
  </si>
  <si>
    <t>Gyro weblink</t>
  </si>
  <si>
    <t>MPU6050</t>
  </si>
  <si>
    <t>Range:250degree/s;Noise:0.05degree/s-rms;Sensitivity :131LSB(degree/s)</t>
  </si>
  <si>
    <t>https://store.invensense.com/datasheets/invensense/MPU-6050_DataSheet_V3%204.pdf</t>
  </si>
  <si>
    <t>MPU6500</t>
  </si>
  <si>
    <t>Range:250degree/s;Noise:0.1degree/s-rms;Sensitivity :131LSB(degree/s)</t>
  </si>
  <si>
    <t>https://www.invensense.com/wp-content/uploads/2015/02/MPU-6500-Datasheet2.pdf</t>
  </si>
  <si>
    <t>MPU3050c</t>
  </si>
  <si>
    <t>https://store.invensense.com/datasheets/invensense/MPU-3000A.pdf</t>
  </si>
  <si>
    <t>BMI160</t>
  </si>
  <si>
    <t>Range:125degre/s;Sensitivity:16.9LSB/degree/sec;Noise:0.007degree/sec/sqrt(Hz);</t>
  </si>
  <si>
    <t>https://ae-bst.resource.bosch.com/media/_tech/media/datasheets/BST-BMI160-DS000.pdf</t>
  </si>
  <si>
    <t>lsm6ds3</t>
  </si>
  <si>
    <t>Range:125degre/s;Sensitivity:4.3mdps/LSB;Noise:140mdps;</t>
  </si>
  <si>
    <t>https://www.st.com/resource/en/datasheet/lsm6ds3.pdf</t>
  </si>
  <si>
    <t>LSM6DSM</t>
  </si>
  <si>
    <t>Range:125dps;Sensitivity:4.375mdps/LSB;Noise:75 mdps</t>
  </si>
  <si>
    <t>https://www.st.com/resource/en/datasheet/lsm6dsm.pdf</t>
  </si>
  <si>
    <t>lsm330</t>
  </si>
  <si>
    <t>Range:250dps;Sensitivity:8.75mdps/digit;</t>
  </si>
  <si>
    <t>https://www.mouser.com/ds/2/389/lsm330-955021.pdf</t>
  </si>
  <si>
    <t>ICM20608</t>
  </si>
  <si>
    <t>Range:250dps;Sensitivity:131LSB/dps;Noise:0.1dps/sqrt(Hz);Noise Spectral Density:0.008dps/sqrt(Hz);</t>
  </si>
  <si>
    <t>https://store.invensense.com/datasheets/invensense/ICM-20608-G-ProductSpec-V1.pdf</t>
  </si>
  <si>
    <t>L3G4200</t>
  </si>
  <si>
    <t>Range:250dps;</t>
  </si>
  <si>
    <t>https://www.elecrow.com/download/L3G4200_AN3393.pdf</t>
  </si>
  <si>
    <t>BMG160</t>
  </si>
  <si>
    <t>Range:125dps;Sensitivity:125LSB/dps;Noise:0.014dps/sqrt(Hz);</t>
  </si>
  <si>
    <t>https://www.mouser.com/ds/2/783/BST-BMG160-FL000-01_2012-09-786479.pdf</t>
  </si>
  <si>
    <t>LSM330DLC</t>
  </si>
  <si>
    <t>Range:250degree/s;Noise:0.03dps/sqrt(Hz);Sensitivity :8.75mdps/digit</t>
  </si>
  <si>
    <t>http://images.100y.com.tw/pdf_file/80-ST-LSM330DLC.pdf</t>
  </si>
  <si>
    <t>ICM20690</t>
  </si>
  <si>
    <t>Range:250dps;Sensitivity:131LSB/dps;Noise:0.04dps-rms</t>
  </si>
  <si>
    <t>https://www.invensense.com/wp-content/uploads/2016/10/DS-000178-ICM-20690-v1.0.pdf</t>
  </si>
  <si>
    <t>LSM6DB0</t>
  </si>
  <si>
    <t>Range:245dps;Sensitivity:8.75mdps/LSB;</t>
  </si>
  <si>
    <t>https://www.st.com/resource/en/datasheet/lsm6db0.pdf</t>
  </si>
  <si>
    <t>L3GD20</t>
  </si>
  <si>
    <t>Range:250dps;Sensitivity:8.75mdps/digit;Noise Density:0.03dps/sqrt(Hz)</t>
  </si>
  <si>
    <t>https://www.pololu.com/file/0J563/L3GD20.pdf</t>
  </si>
  <si>
    <t>Sensitivity Values @ 250dps</t>
  </si>
  <si>
    <t>Cross Axis Sensitivity Values</t>
  </si>
  <si>
    <t>Non-linearity percentage</t>
  </si>
  <si>
    <t>Noise Density Values @10Hz(dps/sqrt(Hz)</t>
  </si>
  <si>
    <t>Sensitivity-Normalized Values</t>
  </si>
  <si>
    <t>Noise Density Values-Normalized</t>
  </si>
  <si>
    <t>Cross axis sensitivity values - Normalized</t>
  </si>
  <si>
    <t>Non-linearity Values- Normalized</t>
  </si>
  <si>
    <t>Final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</si>
</sst>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Verdana"/>
      <family val="2"/>
    </font>
    <font>
      <sz val="14"/>
      <color rgb="FF000000"/>
      <name val="Times New Roman"/>
      <family val="1"/>
    </font>
    <font>
      <sz val="7"/>
      <color rgb="FF222222"/>
      <name val="Inherit"/>
    </font>
    <font>
      <sz val="11"/>
      <color rgb="FF222222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2" fillId="2" borderId="1" xfId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1" fillId="0" borderId="1" xfId="0" applyFont="1" applyBorder="1"/>
    <xf numFmtId="0" fontId="0" fillId="0" borderId="1" xfId="0" applyFill="1" applyBorder="1"/>
    <xf numFmtId="0" fontId="6" fillId="0" borderId="0" xfId="0" applyFont="1"/>
    <xf numFmtId="0" fontId="0" fillId="2" borderId="1" xfId="0" applyFont="1" applyFill="1" applyBorder="1"/>
    <xf numFmtId="0" fontId="7" fillId="0" borderId="1" xfId="0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resource/en/datasheet/lsm6dsm.pdf" TargetMode="External"/><Relationship Id="rId2" Type="http://schemas.openxmlformats.org/officeDocument/2006/relationships/hyperlink" Target="https://store.invensense.com/datasheets/invensense/MPU-3000A.pdf" TargetMode="External"/><Relationship Id="rId1" Type="http://schemas.openxmlformats.org/officeDocument/2006/relationships/hyperlink" Target="https://store.invensense.com/datasheets/invensense/MPU-6050_DataSheet_V3%204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ds/2/783/BST-BMG160-FL000-01_2012-09-78647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A11" sqref="A11"/>
    </sheetView>
  </sheetViews>
  <sheetFormatPr defaultRowHeight="14.4"/>
  <cols>
    <col min="1" max="1" width="18.5546875" style="2" customWidth="1"/>
    <col min="2" max="2" width="22.88671875" style="2" customWidth="1"/>
    <col min="3" max="3" width="76.77734375" style="2" customWidth="1"/>
    <col min="4" max="4" width="21.88671875" style="2" customWidth="1"/>
    <col min="5" max="6" width="26.6640625" style="2" customWidth="1"/>
    <col min="7" max="8" width="22.33203125" style="2" customWidth="1"/>
    <col min="9" max="9" width="18" style="2" customWidth="1"/>
    <col min="10" max="10" width="22.5546875" style="2" customWidth="1"/>
    <col min="11" max="11" width="26" style="2" customWidth="1"/>
    <col min="12" max="12" width="20.21875" style="2" customWidth="1"/>
    <col min="13" max="16384" width="8.88671875" style="2"/>
  </cols>
  <sheetData>
    <row r="1" spans="1:13">
      <c r="A1" s="1" t="s">
        <v>0</v>
      </c>
      <c r="B1" s="1" t="s">
        <v>1</v>
      </c>
      <c r="C1" s="1" t="s">
        <v>2</v>
      </c>
      <c r="D1" s="2" t="s">
        <v>44</v>
      </c>
      <c r="E1" s="1" t="s">
        <v>48</v>
      </c>
      <c r="F1" s="11" t="s">
        <v>47</v>
      </c>
      <c r="G1" s="1" t="s">
        <v>49</v>
      </c>
      <c r="H1" s="11" t="s">
        <v>45</v>
      </c>
      <c r="I1" s="8" t="s">
        <v>50</v>
      </c>
      <c r="J1" s="13" t="s">
        <v>46</v>
      </c>
      <c r="K1" s="8" t="s">
        <v>51</v>
      </c>
      <c r="L1" s="2" t="s">
        <v>52</v>
      </c>
    </row>
    <row r="2" spans="1:13">
      <c r="A2" s="3" t="s">
        <v>3</v>
      </c>
      <c r="B2" s="4" t="s">
        <v>4</v>
      </c>
      <c r="C2" s="5" t="s">
        <v>5</v>
      </c>
      <c r="D2" s="2">
        <v>131</v>
      </c>
      <c r="E2" s="9">
        <f>(D2-MIN(D2:D15))/(MAX(D2:D15)-MIN(D2:D15))</f>
        <v>0.99794661190965106</v>
      </c>
      <c r="F2" s="9">
        <v>5.0000000000000001E-3</v>
      </c>
      <c r="G2" s="4">
        <f>(F2-MIN(F2:F15))/(MAX(F2:F15)-MIN(F2:F15))</f>
        <v>4.5801526717557259E-2</v>
      </c>
      <c r="H2" s="2">
        <v>2</v>
      </c>
      <c r="I2" s="2">
        <f>(H2-MIN(H2:H15))/(MAX(H2:H15)-MIN(H2:H15))</f>
        <v>1</v>
      </c>
      <c r="J2" s="2">
        <v>0.2</v>
      </c>
      <c r="K2" s="2">
        <f>(J2-MIN(J2:J15))/(MAX(J2:J15)-MIN(J2:J15))</f>
        <v>1</v>
      </c>
      <c r="L2" s="2">
        <f>0.25*E2-0.25*G2-0.25*I2-0.25*K2</f>
        <v>-0.26196372870197654</v>
      </c>
      <c r="M2" s="2" t="str">
        <f>L2&amp;","</f>
        <v>-0.261963728701977,</v>
      </c>
    </row>
    <row r="3" spans="1:13" ht="18">
      <c r="A3" s="6" t="s">
        <v>6</v>
      </c>
      <c r="B3" s="4" t="s">
        <v>7</v>
      </c>
      <c r="C3" s="5" t="s">
        <v>8</v>
      </c>
      <c r="D3" s="2">
        <v>131</v>
      </c>
      <c r="E3" s="9">
        <f>(D3-MIN(D2:D15))/(MAX(D2:D15)-MIN(D2:D15))</f>
        <v>0.99794661190965106</v>
      </c>
      <c r="F3" s="12">
        <v>0.01</v>
      </c>
      <c r="G3" s="4">
        <f>(F3-MIN(F2:F15))/(MAX(F2:F15)-MIN(F2:F15))</f>
        <v>0.23664122137404583</v>
      </c>
      <c r="H3" s="9">
        <v>2</v>
      </c>
      <c r="I3" s="2">
        <f>(H3-MIN(H2:H15))/(MAX(H2:H15)-MIN(H2:H15))</f>
        <v>1</v>
      </c>
      <c r="J3" s="2">
        <v>0.1</v>
      </c>
      <c r="K3" s="2">
        <f>(J3-MIN(J2:J15))/(MAX(J2:J15)-MIN(J2:J15))</f>
        <v>0</v>
      </c>
      <c r="L3" s="2">
        <f t="shared" ref="L3:L15" si="0">0.25*E3-0.25*G3-0.25*I3-0.25*K3</f>
        <v>-5.9673652366098701E-2</v>
      </c>
      <c r="M3" s="2" t="str">
        <f t="shared" ref="M3:M15" si="1">L3&amp;","</f>
        <v>-0.0596736523660987,</v>
      </c>
    </row>
    <row r="4" spans="1:13">
      <c r="A4" s="3" t="s">
        <v>9</v>
      </c>
      <c r="B4" s="4" t="s">
        <v>7</v>
      </c>
      <c r="C4" s="5" t="s">
        <v>10</v>
      </c>
      <c r="D4" s="2">
        <v>114.55666666666666</v>
      </c>
      <c r="E4" s="9">
        <f>(D4-MIN(D2:D15))/(MAX(D2:D15)-MIN(D2:D15))</f>
        <v>0.82912388774811774</v>
      </c>
      <c r="F4" s="9">
        <v>0.01</v>
      </c>
      <c r="G4" s="4">
        <f>(F4-MIN(F2:F15))/(MAX(F2:F15)-MIN(F2:F15))</f>
        <v>0.23664122137404583</v>
      </c>
      <c r="H4" s="9">
        <v>2</v>
      </c>
      <c r="I4" s="2">
        <f>(H4-MIN(H2:H15))/(MAX(H2:H15)-MIN(H2:H15))</f>
        <v>1</v>
      </c>
      <c r="J4" s="2">
        <v>0.2</v>
      </c>
      <c r="K4" s="2">
        <f>(J4-MIN(J2:J15))/(MAX(J2:J15)-MIN(J2:J15))</f>
        <v>1</v>
      </c>
      <c r="L4" s="2">
        <f t="shared" si="0"/>
        <v>-0.35187933340648203</v>
      </c>
      <c r="M4" s="2" t="str">
        <f t="shared" si="1"/>
        <v>-0.351879333406482,</v>
      </c>
    </row>
    <row r="5" spans="1:13">
      <c r="A5" s="3" t="s">
        <v>11</v>
      </c>
      <c r="B5" s="4" t="s">
        <v>12</v>
      </c>
      <c r="C5" s="5" t="s">
        <v>13</v>
      </c>
      <c r="D5" s="2">
        <v>33.799999999999997</v>
      </c>
      <c r="E5" s="9">
        <f>(D5-MIN(D2:D15))/(MAX(D2:D15)-MIN(D2:D15))</f>
        <v>0</v>
      </c>
      <c r="F5" s="9">
        <v>7.0000000000000001E-3</v>
      </c>
      <c r="G5" s="4">
        <f>(F5-MIN(F2:F15))/(MAX(F2:F15)-MIN(F2:F15))</f>
        <v>0.12213740458015269</v>
      </c>
      <c r="H5" s="9">
        <v>1</v>
      </c>
      <c r="I5" s="2">
        <f>(H5-MIN(H2:H15))/(MAX(H2:H15)-MIN(H2:H15))</f>
        <v>0</v>
      </c>
      <c r="J5" s="2">
        <v>0.1</v>
      </c>
      <c r="K5" s="2">
        <f>(J5-MIN(J2:J15))/(MAX(J2:J15)-MIN(J2:J15))</f>
        <v>0</v>
      </c>
      <c r="L5" s="2">
        <f t="shared" si="0"/>
        <v>-3.0534351145038174E-2</v>
      </c>
      <c r="M5" s="2" t="str">
        <f t="shared" si="1"/>
        <v>-0.0305343511450382,</v>
      </c>
    </row>
    <row r="6" spans="1:13">
      <c r="A6" s="3" t="s">
        <v>14</v>
      </c>
      <c r="B6" s="4" t="s">
        <v>15</v>
      </c>
      <c r="C6" s="5" t="s">
        <v>16</v>
      </c>
      <c r="D6" s="10">
        <v>114.28</v>
      </c>
      <c r="E6" s="9">
        <f>(D6-MIN(D2:D15))/(MAX(D2:D15)-MIN(D2:D15))</f>
        <v>0.82628336755646825</v>
      </c>
      <c r="F6" s="9">
        <v>7.0000000000000001E-3</v>
      </c>
      <c r="G6" s="4">
        <f>(F6-MIN(F2:F15))/(MAX(F2:F15)-MIN(F2:F15))</f>
        <v>0.12213740458015269</v>
      </c>
      <c r="H6" s="9">
        <v>1.6666666666666667</v>
      </c>
      <c r="I6" s="2">
        <f>(H6-MIN(H2:H15))/(MAX(H2:H15)-MIN(H2:H15))</f>
        <v>0.66666666666666674</v>
      </c>
      <c r="J6" s="2">
        <v>0.14285714285714285</v>
      </c>
      <c r="K6" s="2">
        <f>(J6-MIN(J2:J15))/(MAX(J2:J15)-MIN(J2:J15))</f>
        <v>0.42857142857142844</v>
      </c>
      <c r="L6" s="2">
        <f t="shared" si="0"/>
        <v>-9.7773033065444895E-2</v>
      </c>
      <c r="M6" s="2" t="str">
        <f t="shared" si="1"/>
        <v>-0.0977730330654449,</v>
      </c>
    </row>
    <row r="7" spans="1:13">
      <c r="A7" s="3" t="s">
        <v>17</v>
      </c>
      <c r="B7" s="4" t="s">
        <v>18</v>
      </c>
      <c r="C7" s="5" t="s">
        <v>19</v>
      </c>
      <c r="D7" s="2">
        <v>114.28</v>
      </c>
      <c r="E7" s="9">
        <f>(D7-MIN(D2:D15))/(MAX(D2:D15)-MIN(D2:D15))</f>
        <v>0.82628336755646825</v>
      </c>
      <c r="F7" s="9">
        <v>3.8E-3</v>
      </c>
      <c r="G7" s="4">
        <f>(F7-MIN(F2:F15))/(MAX(F2:F15)-MIN(F2:F15))</f>
        <v>0</v>
      </c>
      <c r="H7" s="9">
        <v>1.6666666666666667</v>
      </c>
      <c r="I7" s="2">
        <f>(H7-MIN(H2:H15))/(MAX(H2:H15)-MIN(H2:H15))</f>
        <v>0.66666666666666674</v>
      </c>
      <c r="J7" s="2">
        <v>0.14285714285714285</v>
      </c>
      <c r="K7" s="2">
        <f>(J7-MIN(J2:J15))/(MAX(J2:J15)-MIN(J2:J15))</f>
        <v>0.42857142857142844</v>
      </c>
      <c r="L7" s="2">
        <f t="shared" si="0"/>
        <v>-6.7238681920406732E-2</v>
      </c>
      <c r="M7" s="2" t="str">
        <f t="shared" si="1"/>
        <v>-0.0672386819204067,</v>
      </c>
    </row>
    <row r="8" spans="1:13" ht="18">
      <c r="A8" s="6" t="s">
        <v>20</v>
      </c>
      <c r="B8" s="4" t="s">
        <v>21</v>
      </c>
      <c r="C8" s="5" t="s">
        <v>22</v>
      </c>
      <c r="D8" s="2">
        <v>114.28</v>
      </c>
      <c r="E8" s="9">
        <f>(D8-MIN(D2:D15))/(MAX(D2:D15)-MIN(D2:D15))</f>
        <v>0.82628336755646825</v>
      </c>
      <c r="F8" s="2">
        <v>1.1709090909090909E-2</v>
      </c>
      <c r="G8" s="4">
        <f>(F8-MIN(F2:F15))/(MAX(F2:F15)-MIN(F2:F15))</f>
        <v>0.30187369882026371</v>
      </c>
      <c r="H8" s="9">
        <v>1.6666666666666667</v>
      </c>
      <c r="I8" s="2">
        <f>(H8-MIN(H2:H15))/(MAX(H2:H15)-MIN(H2:H15))</f>
        <v>0.66666666666666674</v>
      </c>
      <c r="J8" s="2">
        <v>0.14285714285714285</v>
      </c>
      <c r="K8" s="2">
        <f>(J8-MIN(J2:J15))/(MAX(J2:J15)-MIN(J2:J15))</f>
        <v>0.42857142857142844</v>
      </c>
      <c r="L8" s="2">
        <f t="shared" si="0"/>
        <v>-0.14270710662547265</v>
      </c>
      <c r="M8" s="2" t="str">
        <f t="shared" si="1"/>
        <v>-0.142707106625473,</v>
      </c>
    </row>
    <row r="9" spans="1:13">
      <c r="A9" s="3" t="s">
        <v>23</v>
      </c>
      <c r="B9" s="4" t="s">
        <v>24</v>
      </c>
      <c r="C9" s="5" t="s">
        <v>25</v>
      </c>
      <c r="D9" s="2">
        <v>131</v>
      </c>
      <c r="E9" s="9">
        <f>(D9-MIN(D2:D15))/(MAX(D2:D15)-MIN(D2:D15))</f>
        <v>0.99794661190965106</v>
      </c>
      <c r="F9" s="9">
        <v>8.0000000000000002E-3</v>
      </c>
      <c r="G9" s="4">
        <f>(F9-MIN(F2:F15))/(MAX(F2:F15)-MIN(F2:F15))</f>
        <v>0.16030534351145043</v>
      </c>
      <c r="H9" s="9">
        <v>2</v>
      </c>
      <c r="I9" s="2">
        <f>(H9-MIN(H2:H15))/(MAX(H2:H15)-MIN(H2:H15))</f>
        <v>1</v>
      </c>
      <c r="J9" s="2">
        <v>0.1</v>
      </c>
      <c r="K9" s="2">
        <f>(J9-MIN(J2:J15))/(MAX(J2:J15)-MIN(J2:J15))</f>
        <v>0</v>
      </c>
      <c r="L9" s="2">
        <f t="shared" si="0"/>
        <v>-4.0589682900449842E-2</v>
      </c>
      <c r="M9" s="2" t="str">
        <f t="shared" si="1"/>
        <v>-0.0405896829004498,</v>
      </c>
    </row>
    <row r="10" spans="1:13">
      <c r="A10" s="3" t="s">
        <v>26</v>
      </c>
      <c r="B10" s="4" t="s">
        <v>27</v>
      </c>
      <c r="C10" s="5" t="s">
        <v>28</v>
      </c>
      <c r="D10" s="2">
        <v>114.55666666666666</v>
      </c>
      <c r="E10" s="9">
        <f>(D10-MIN(D2:D15))/(MAX(D2:D15)-MIN(D2:D15))</f>
        <v>0.82912388774811774</v>
      </c>
      <c r="F10" s="9">
        <v>1.1709090909090909E-2</v>
      </c>
      <c r="G10" s="4">
        <f>(F10-MIN(F2:F15))/(MAX(F2:F15)-MIN(F2:F15))</f>
        <v>0.30187369882026371</v>
      </c>
      <c r="H10" s="9">
        <v>1.6666666666666667</v>
      </c>
      <c r="I10" s="2">
        <f>(H10-MIN(H2:H15))/(MAX(H2:H15)-MIN(H2:H15))</f>
        <v>0.66666666666666674</v>
      </c>
      <c r="J10" s="2">
        <v>0.14285714285714285</v>
      </c>
      <c r="K10" s="2">
        <f>(J10-MIN(J2:J15))/(MAX(J2:J15)-MIN(J2:J15))</f>
        <v>0.42857142857142844</v>
      </c>
      <c r="L10" s="2">
        <f t="shared" si="0"/>
        <v>-0.14199697657756027</v>
      </c>
      <c r="M10" s="2" t="str">
        <f t="shared" si="1"/>
        <v>-0.14199697657756,</v>
      </c>
    </row>
    <row r="11" spans="1:13" ht="18">
      <c r="A11" s="6" t="s">
        <v>29</v>
      </c>
      <c r="B11" s="4" t="s">
        <v>30</v>
      </c>
      <c r="C11" s="5" t="s">
        <v>31</v>
      </c>
      <c r="D11" s="2">
        <v>131.19999999999999</v>
      </c>
      <c r="E11" s="9">
        <f>(D11-MIN(D2:D15))/(MAX(D2:D15)-MIN(D2:D15))</f>
        <v>1</v>
      </c>
      <c r="F11" s="9">
        <v>1.4E-2</v>
      </c>
      <c r="G11" s="4">
        <f>(F11-MIN(F2:F15))/(MAX(F2:F15)-MIN(F2:F15))</f>
        <v>0.38931297709923668</v>
      </c>
      <c r="H11" s="9">
        <v>1.6666666666666667</v>
      </c>
      <c r="I11" s="2">
        <f>(H11-MIN(H2:H15))/(MAX(H2:H15)-MIN(H2:H15))</f>
        <v>0.66666666666666674</v>
      </c>
      <c r="J11" s="2">
        <v>0.14285714285714285</v>
      </c>
      <c r="K11" s="2">
        <f>(J11-MIN(J2:J15))/(MAX(J2:J15)-MIN(J2:J15))</f>
        <v>0.42857142857142844</v>
      </c>
      <c r="L11" s="2">
        <f t="shared" si="0"/>
        <v>-0.12113776808433298</v>
      </c>
      <c r="M11" s="2" t="str">
        <f t="shared" si="1"/>
        <v>-0.121137768084333,</v>
      </c>
    </row>
    <row r="12" spans="1:13">
      <c r="A12" s="7" t="s">
        <v>32</v>
      </c>
      <c r="B12" s="4" t="s">
        <v>33</v>
      </c>
      <c r="C12" s="5" t="s">
        <v>34</v>
      </c>
      <c r="D12" s="2">
        <v>114.28</v>
      </c>
      <c r="E12" s="9">
        <f>(D12-MIN(D2:D15))/(MAX(D2:D15)-MIN(D2:D15))</f>
        <v>0.82628336755646825</v>
      </c>
      <c r="F12" s="9">
        <v>0.03</v>
      </c>
      <c r="G12" s="4">
        <f>(F12-MIN(F2:F15))/(MAX(F2:F15)-MIN(F2:F15))</f>
        <v>1</v>
      </c>
      <c r="H12" s="9">
        <v>1.6666666666666667</v>
      </c>
      <c r="I12" s="2">
        <f>(H12-MIN(H2:H15))/(MAX(H2:H15)-MIN(H2:H15))</f>
        <v>0.66666666666666674</v>
      </c>
      <c r="J12" s="2">
        <v>0.14285714285714285</v>
      </c>
      <c r="K12" s="2">
        <f>(J12-MIN(J2:J15))/(MAX(J2:J15)-MIN(J2:J15))</f>
        <v>0.42857142857142844</v>
      </c>
      <c r="L12" s="2">
        <f t="shared" si="0"/>
        <v>-0.31723868192040672</v>
      </c>
      <c r="M12" s="2" t="str">
        <f t="shared" si="1"/>
        <v>-0.317238681920407,</v>
      </c>
    </row>
    <row r="13" spans="1:13">
      <c r="A13" s="7" t="s">
        <v>35</v>
      </c>
      <c r="B13" s="4" t="s">
        <v>36</v>
      </c>
      <c r="C13" s="5" t="s">
        <v>37</v>
      </c>
      <c r="D13" s="2">
        <v>131</v>
      </c>
      <c r="E13" s="9">
        <f>(D13-MIN(D2:D15))/(MAX(D2:D15)-MIN(D2:D15))</f>
        <v>0.99794661190965106</v>
      </c>
      <c r="F13" s="9">
        <v>4.0000000000000001E-3</v>
      </c>
      <c r="G13" s="4">
        <f>(F13-MIN(F2:F15))/(MAX(F2:F15)-MIN(F2:F15))</f>
        <v>7.633587786259546E-3</v>
      </c>
      <c r="H13" s="9">
        <v>1</v>
      </c>
      <c r="I13" s="2">
        <f>(H13-MIN(H2:H15))/(MAX(H2:H15)-MIN(H2:H15))</f>
        <v>0</v>
      </c>
      <c r="J13" s="2">
        <v>0.1</v>
      </c>
      <c r="K13" s="2">
        <f>(J13-MIN(J2:J15))/(MAX(J2:J15)-MIN(J2:J15))</f>
        <v>0</v>
      </c>
      <c r="L13" s="2">
        <f t="shared" si="0"/>
        <v>0.24757825603084788</v>
      </c>
      <c r="M13" s="2" t="str">
        <f t="shared" si="1"/>
        <v>0.247578256030848,</v>
      </c>
    </row>
    <row r="14" spans="1:13">
      <c r="A14" s="3" t="s">
        <v>38</v>
      </c>
      <c r="B14" s="4" t="s">
        <v>39</v>
      </c>
      <c r="C14" s="5" t="s">
        <v>40</v>
      </c>
      <c r="D14" s="2">
        <v>114.28</v>
      </c>
      <c r="E14" s="9">
        <f>(D14-MIN(D2:D15))/(MAX(D2:D15)-MIN(D2:D15))</f>
        <v>0.82628336755646825</v>
      </c>
      <c r="F14" s="9">
        <v>1.1709090909090909E-2</v>
      </c>
      <c r="G14" s="4">
        <f>(F14-MIN(F2:F15))/(MAX(F2:F15)-MIN(F2:F15))</f>
        <v>0.30187369882026371</v>
      </c>
      <c r="H14" s="9">
        <v>1.6666666666666667</v>
      </c>
      <c r="I14" s="2">
        <f>(H14-MIN(H2:H15))/(MAX(H2:H15)-MIN(H2:H15))</f>
        <v>0.66666666666666674</v>
      </c>
      <c r="J14" s="2">
        <v>0.14285714285714285</v>
      </c>
      <c r="K14" s="2">
        <f>(J14-MIN(J2:J15))/(MAX(J2:J15)-MIN(J2:J15))</f>
        <v>0.42857142857142844</v>
      </c>
      <c r="L14" s="2">
        <f t="shared" si="0"/>
        <v>-0.14270710662547265</v>
      </c>
      <c r="M14" s="2" t="str">
        <f t="shared" si="1"/>
        <v>-0.142707106625473,</v>
      </c>
    </row>
    <row r="15" spans="1:13">
      <c r="A15" s="3" t="s">
        <v>41</v>
      </c>
      <c r="B15" s="4" t="s">
        <v>42</v>
      </c>
      <c r="C15" s="5" t="s">
        <v>43</v>
      </c>
      <c r="D15" s="2">
        <v>114.28</v>
      </c>
      <c r="E15" s="9">
        <f>(D15-MIN(D2:D15))/(MAX(D2:D15)-MIN(D2:D15))</f>
        <v>0.82628336755646825</v>
      </c>
      <c r="F15" s="9">
        <v>0.03</v>
      </c>
      <c r="G15" s="4">
        <f>(F15-MIN(F2:F15))/(MAX(F2:F15)-MIN(F2:F15))</f>
        <v>1</v>
      </c>
      <c r="H15" s="9">
        <v>1.6666666666666667</v>
      </c>
      <c r="I15" s="2">
        <f>(H15-MIN(H2:H15))/(MAX(H2:H15)-MIN(H2:H15))</f>
        <v>0.66666666666666674</v>
      </c>
      <c r="J15" s="2">
        <v>0.2</v>
      </c>
      <c r="K15" s="2">
        <f>(J15-MIN(J2:J15))/(MAX(J2:J15)-MIN(J2:J15))</f>
        <v>1</v>
      </c>
      <c r="L15" s="2">
        <f t="shared" si="0"/>
        <v>-0.46009582477754962</v>
      </c>
      <c r="M15" s="2" t="str">
        <f t="shared" si="1"/>
        <v>-0.46009582477755,</v>
      </c>
    </row>
    <row r="18" spans="4:8">
      <c r="D18" s="9"/>
      <c r="H18" s="9"/>
    </row>
    <row r="19" spans="4:8">
      <c r="D19" s="12"/>
      <c r="H19" s="9"/>
    </row>
    <row r="20" spans="4:8">
      <c r="D20" s="9"/>
      <c r="H20" s="9"/>
    </row>
    <row r="21" spans="4:8">
      <c r="D21" s="9"/>
      <c r="H21" s="9"/>
    </row>
    <row r="22" spans="4:8">
      <c r="D22" s="9"/>
      <c r="H22" s="9"/>
    </row>
    <row r="23" spans="4:8">
      <c r="D23" s="9"/>
    </row>
    <row r="24" spans="4:8">
      <c r="D24" s="9"/>
    </row>
    <row r="25" spans="4:8">
      <c r="D25" s="9"/>
    </row>
    <row r="26" spans="4:8">
      <c r="D26" s="9"/>
    </row>
    <row r="27" spans="4:8">
      <c r="D27" s="9"/>
    </row>
    <row r="28" spans="4:8">
      <c r="D28" s="9"/>
    </row>
  </sheetData>
  <hyperlinks>
    <hyperlink ref="C2" r:id="rId1" xr:uid="{16E83705-9660-45C3-ACE2-1BFD46E1686E}"/>
    <hyperlink ref="C4" r:id="rId2" xr:uid="{B2117908-3D24-489B-B189-AF923ADEA64C}"/>
    <hyperlink ref="C7" r:id="rId3" xr:uid="{B98A7735-6899-486F-B18D-A26DAE8FF01C}"/>
    <hyperlink ref="C11" r:id="rId4" xr:uid="{64B5A785-A75A-4BF0-A165-196D86AC29DD}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2019-05-24T18:13:25Z</dcterms:modified>
</cp:coreProperties>
</file>