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BF63D6C-5194-4D0D-97B1-9B2ED8965CB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<sst xmlns="http://schemas.openxmlformats.org/spreadsheetml/2006/main" count="67" uniqueCount="61">
  <si>
    <t>proximity sensor name</t>
  </si>
  <si>
    <t>proximity sensor features</t>
  </si>
  <si>
    <t>proximity sensor link</t>
  </si>
  <si>
    <t>STK3311</t>
  </si>
  <si>
    <t xml:space="preserve">Immunity to 50Hz/60Hz fluorescent light flicker;Ambient IR noise cancellation ;940nm LED for STK3311-A. </t>
  </si>
  <si>
    <t>http://pro0fc108.hkpic1.websiteonline.cn/upload/STK3311-ADatasheetv1.pdf</t>
  </si>
  <si>
    <t>ltr559</t>
  </si>
  <si>
    <t xml:space="preserve">dynamic range (0.01 lux to 64,000 lux);proximity within a short range of ~5cm;IR/UV-filtering;50.60Hz flicker rejection </t>
  </si>
  <si>
    <t>https://media.digikey.com/pdf/Data%20Sheets/Pimoroni%20PDFs/PIM413_Web.pdf</t>
  </si>
  <si>
    <t>AP3212C</t>
  </si>
  <si>
    <t>High ambient light suppression;Cross talk compensation</t>
  </si>
  <si>
    <t>http://www.dyna-image.com/upfiles/english/en_product_caty01430126515.pdf</t>
  </si>
  <si>
    <t>TMD2725</t>
  </si>
  <si>
    <t>Integrated IR LED;UV / IR blocking filters;</t>
  </si>
  <si>
    <t>https://ams.com/documents/20143/36005/TMD2725_DS000462_5-00.pdf/3893fccd-caa0-9ee9-dd80-dac46be184e9</t>
  </si>
  <si>
    <t>ltr578</t>
  </si>
  <si>
    <t>Ambient Light Suppression :100klux;</t>
  </si>
  <si>
    <t>https://optoelectronics.liteon.com/upload/download/DS86-2016-0034/LTR-578ALS-01_FINAL_DS_V1.4.PDF</t>
  </si>
  <si>
    <t>apds9930</t>
  </si>
  <si>
    <t xml:space="preserve"> targeted specifically towards
near field proximity applications;Integrated IR LED and Synchronous LED Driver;provided with an 850 nm IR
LED.</t>
  </si>
  <si>
    <t>https://www.mouser.com/ds/2/678/V02-3190EN_DS_APDS-9930_2015-11-13-909296.pdf</t>
  </si>
  <si>
    <t>TMD2772 </t>
  </si>
  <si>
    <t>Reduces the proximity noise;Prevents false proximity detection in bright
light ;Reduced proximity count variation ;</t>
  </si>
  <si>
    <t>https://www.mouser.com/datasheet/2/588/TMD2772_TMD2772WA_DS000310_2-00-1512738.pdf</t>
  </si>
  <si>
    <t>APDS9900/RPR400</t>
  </si>
  <si>
    <t>http://www.electronicaestudio.com/docs/SHT-9900.pdf</t>
  </si>
  <si>
    <t>ISL29030 </t>
  </si>
  <si>
    <t>IR LED Driver with I2C Programmable Sink Currents;Ambient IR Noise Cancellation (Including Sunlight)</t>
  </si>
  <si>
    <t>https://www.renesas.com/sg/en/www/doc/datasheet/isl29030.pdf</t>
  </si>
  <si>
    <t>SFH7743</t>
  </si>
  <si>
    <t xml:space="preserve"> Short range proximity detector;</t>
  </si>
  <si>
    <t>https://media.digikey.com/pdf/Data%20Sheets/Osram%20PDFs/SFH7743.pdf</t>
  </si>
  <si>
    <t>TMG-3993</t>
  </si>
  <si>
    <t>Ambient Light Rejection;Proximity Offset Compensation;Saturation Indicator bit;LED pulse width:4us</t>
  </si>
  <si>
    <t>https://ams.com/documents/20143/36005/TMG3993_DS000343_3-00.pdf/d8a3d3b8-e25e-fde9-d3dd-e0cfeb53745f</t>
  </si>
  <si>
    <t>STK3013</t>
  </si>
  <si>
    <t>High sensitivity wavelength range for PS;Low noise design ;Ambient IR noise cancellation;Immunity to 50Hz/60Hz fluorescent light
flicker</t>
  </si>
  <si>
    <t>http://pro0fc108.hkpic1.websiteonline.cn/upload/s4rn.pdf</t>
  </si>
  <si>
    <t>TMD3725</t>
  </si>
  <si>
    <t>1.0mm spacing between proximity IR LED and sensor;UV / IR blocking filters;Noise:1%</t>
  </si>
  <si>
    <t>https://ams.com/documents/20143/36005/TMD3725_DS000567_3-00.pdf/e11000a0-ff36-1c3c-da04-ff3e1fa7379f</t>
  </si>
  <si>
    <t>TMD3782</t>
  </si>
  <si>
    <t>UV / IR blocking filters;Very High Sensitivity;Proximity Response:510 counts</t>
  </si>
  <si>
    <t>https://www.mouser.com/ds/2/588/TMD3782_Datasheet_EN_v2-475385.pdf</t>
  </si>
  <si>
    <t>TMD26711</t>
  </si>
  <si>
    <t>Integrated IR LED and Synchronous LED Driver;</t>
  </si>
  <si>
    <t>https://www.mouser.com/datasheet/2/588/TMD2671_DS000176_2-00-1513333.pdf</t>
  </si>
  <si>
    <t>APDS-9910</t>
  </si>
  <si>
    <t>Eliminates “Factory Calibration” of Prox;Fully Calibrated to 100 mm Detection;Eliminates “Factory Calibration” of Prox;850nm IR LED</t>
  </si>
  <si>
    <t>https://docs.broadcom.com/docs/AV02-2867EN</t>
  </si>
  <si>
    <t>TMD2620</t>
  </si>
  <si>
    <t>Noise:1%;</t>
  </si>
  <si>
    <t>https://ams.com/documents/20143/36005/TMD2620_DS000461_2-00.pdf/2e24acb0-efbe-9ce6-e8c0-0eb1ee67938b</t>
  </si>
  <si>
    <t>TSL2771</t>
  </si>
  <si>
    <t>Operating Distanc:18 inches;LED pulse width :7.3 us;</t>
  </si>
  <si>
    <t>https://www.mouser.it/datasheet/2/588/TSL2771_DS000105_3-00-1512332.pdf</t>
  </si>
  <si>
    <t>Resolution</t>
  </si>
  <si>
    <t>Range</t>
  </si>
  <si>
    <t>Absolute Response</t>
  </si>
  <si>
    <t>Total Score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</si>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</sst>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22222"/>
      <name val="Inherit"/>
    </font>
    <font>
      <sz val="7"/>
      <color rgb="FF22222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4" fillId="2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2" borderId="1" xfId="1" applyFill="1" applyBorder="1" applyAlignment="1">
      <alignment wrapText="1"/>
    </xf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dia.digikey.com/pdf/Data%20Sheets/Osram%20PDFs/SFH774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D1" workbookViewId="0">
      <selection activeCell="H22" sqref="H22"/>
    </sheetView>
  </sheetViews>
  <sheetFormatPr defaultRowHeight="14.4"/>
  <cols>
    <col min="1" max="1" width="21.109375" style="2" customWidth="1"/>
    <col min="2" max="2" width="17.77734375" style="2" customWidth="1"/>
    <col min="3" max="3" width="25.6640625" style="10" customWidth="1"/>
    <col min="4" max="5" width="28.33203125" style="4" customWidth="1"/>
    <col min="6" max="6" width="25.88671875" style="4" customWidth="1"/>
    <col min="7" max="7" width="28.33203125" style="4" customWidth="1"/>
    <col min="8" max="8" width="24" style="4" customWidth="1"/>
    <col min="9" max="9" width="28.33203125" style="4" customWidth="1"/>
    <col min="10" max="10" width="23" style="2" customWidth="1"/>
    <col min="11" max="16384" width="8.88671875" style="2"/>
  </cols>
  <sheetData>
    <row r="1" spans="1:10">
      <c r="A1" s="1" t="s">
        <v>0</v>
      </c>
      <c r="B1" s="1" t="s">
        <v>1</v>
      </c>
      <c r="C1" s="8" t="s">
        <v>2</v>
      </c>
      <c r="D1" s="7" t="s">
        <v>56</v>
      </c>
      <c r="E1" s="7" t="s">
        <v>60</v>
      </c>
      <c r="F1" s="7" t="s">
        <v>57</v>
      </c>
      <c r="G1" s="7" t="s">
        <v>60</v>
      </c>
      <c r="H1" s="4" t="s">
        <v>58</v>
      </c>
      <c r="I1" s="7" t="s">
        <v>60</v>
      </c>
      <c r="J1" s="2" t="s">
        <v>59</v>
      </c>
    </row>
    <row r="2" spans="1:10" ht="43.2">
      <c r="A2" s="3" t="s">
        <v>3</v>
      </c>
      <c r="B2" s="4" t="s">
        <v>4</v>
      </c>
      <c r="C2" s="9" t="s">
        <v>5</v>
      </c>
      <c r="D2" s="4">
        <v>16</v>
      </c>
      <c r="E2" s="4">
        <f>(D2-MIN(D2:D20))/(MAX(D2:D20)-MIN(D2:D20))</f>
        <v>0.66666666666666663</v>
      </c>
      <c r="F2" s="4">
        <v>93.75</v>
      </c>
      <c r="G2" s="4">
        <f>(F2-MIN(F2:F20))/(MAX(F2:F20)-MIN(F2:F20))</f>
        <v>0.875</v>
      </c>
      <c r="H2" s="4">
        <v>131.42857142857142</v>
      </c>
      <c r="I2" s="4">
        <f>(H2-MIN(H2:H20))/(MAX(H2:H20)-MIN(H2:H20))</f>
        <v>0.48351648351648335</v>
      </c>
      <c r="J2" s="2">
        <f>1/3*E2+1/3*G2+1/3*I2</f>
        <v>0.67506105006104988</v>
      </c>
    </row>
    <row r="3" spans="1:10" ht="43.2">
      <c r="A3" s="5" t="s">
        <v>6</v>
      </c>
      <c r="B3" s="4" t="s">
        <v>7</v>
      </c>
      <c r="C3" s="9" t="s">
        <v>8</v>
      </c>
      <c r="D3" s="4">
        <v>13.333333333333334</v>
      </c>
      <c r="E3" s="4">
        <f>(D3-MIN(D2:D20))/(MAX(D2:D20)-MIN(D2:D20))</f>
        <v>0.44444444444444448</v>
      </c>
      <c r="F3" s="4">
        <v>50</v>
      </c>
      <c r="G3" s="4">
        <f>(F3-MIN(F2:F20))/(MAX(F2:F20)-MIN(F2:F20))</f>
        <v>0</v>
      </c>
      <c r="H3" s="4">
        <v>131.42857142857142</v>
      </c>
      <c r="I3" s="4">
        <f>(H3-MIN(H2:H20))/(MAX(H2:H20)-MIN(H2:H20))</f>
        <v>0.48351648351648335</v>
      </c>
      <c r="J3" s="2">
        <f t="shared" ref="J3:J20" si="0">1/3*E3+1/3*G3+1/3*I3</f>
        <v>0.30932030932030924</v>
      </c>
    </row>
    <row r="4" spans="1:10" ht="57.6">
      <c r="A4" s="5" t="s">
        <v>9</v>
      </c>
      <c r="B4" s="4" t="s">
        <v>10</v>
      </c>
      <c r="C4" s="6" t="s">
        <v>11</v>
      </c>
      <c r="D4" s="4">
        <v>10</v>
      </c>
      <c r="E4" s="4">
        <f>(D4-MIN(D2:D20))/(MAX(D2:D20)-MIN(D2:D20))</f>
        <v>0.16666666666666666</v>
      </c>
      <c r="F4" s="4">
        <v>93.75</v>
      </c>
      <c r="G4" s="4">
        <f>(F4-MIN(F2:F20))/(MAX(F2:F20)-MIN(F2:F20))</f>
        <v>0.875</v>
      </c>
      <c r="H4" s="4">
        <v>131.42857142857142</v>
      </c>
      <c r="I4" s="4">
        <f>(H4-MIN(H2:H20))/(MAX(H2:H20)-MIN(H2:H20))</f>
        <v>0.48351648351648335</v>
      </c>
      <c r="J4" s="2">
        <f t="shared" si="0"/>
        <v>0.50839438339438336</v>
      </c>
    </row>
    <row r="5" spans="1:10" ht="72">
      <c r="A5" s="5" t="s">
        <v>12</v>
      </c>
      <c r="B5" s="4" t="s">
        <v>13</v>
      </c>
      <c r="C5" s="9" t="s">
        <v>14</v>
      </c>
      <c r="D5" s="4">
        <v>8</v>
      </c>
      <c r="E5" s="4">
        <f>(D5-MIN(D2:D20))/(MAX(D2:D20)-MIN(D2:D20))</f>
        <v>0</v>
      </c>
      <c r="F5" s="4">
        <v>93.75</v>
      </c>
      <c r="G5" s="4">
        <f>(F5-MIN(F2:F20))/(MAX(F2:F20)-MIN(F2:F20))</f>
        <v>0.875</v>
      </c>
      <c r="H5" s="4">
        <v>160</v>
      </c>
      <c r="I5" s="4">
        <f>(H5-MIN(H2:H20))/(MAX(H2:H20)-MIN(H2:H20))</f>
        <v>0.92307692307692313</v>
      </c>
      <c r="J5" s="2">
        <f t="shared" si="0"/>
        <v>0.59935897435897434</v>
      </c>
    </row>
    <row r="6" spans="1:10" ht="57.6">
      <c r="A6" s="5" t="s">
        <v>15</v>
      </c>
      <c r="B6" s="4" t="s">
        <v>16</v>
      </c>
      <c r="C6" s="9" t="s">
        <v>17</v>
      </c>
      <c r="D6" s="4">
        <v>20</v>
      </c>
      <c r="E6" s="4">
        <f>(D6-MIN(D2:D20))/(MAX(D2:D20)-MIN(D2:D20))</f>
        <v>1</v>
      </c>
      <c r="F6" s="4">
        <v>100</v>
      </c>
      <c r="G6" s="4">
        <f>(F6-MIN(F2:F20))/(MAX(F2:F20)-MIN(F2:F20))</f>
        <v>1</v>
      </c>
      <c r="H6" s="4">
        <v>131.42857142857142</v>
      </c>
      <c r="I6" s="4">
        <f>(H6-MIN(H2:H20))/(MAX(H2:H20)-MIN(H2:H20))</f>
        <v>0.48351648351648335</v>
      </c>
      <c r="J6" s="2">
        <f t="shared" si="0"/>
        <v>0.82783882783882778</v>
      </c>
    </row>
    <row r="7" spans="1:10" ht="129.6">
      <c r="A7" s="5" t="s">
        <v>18</v>
      </c>
      <c r="B7" s="6" t="s">
        <v>19</v>
      </c>
      <c r="C7" s="6" t="s">
        <v>20</v>
      </c>
      <c r="D7" s="4">
        <v>13.333333333333334</v>
      </c>
      <c r="E7" s="4">
        <f>(D7-MIN(D2:D20))/(MAX(D2:D20)-MIN(D2:D20))</f>
        <v>0.44444444444444448</v>
      </c>
      <c r="F7" s="4">
        <v>100</v>
      </c>
      <c r="G7" s="4">
        <f>(F7-MIN(F2:F20))/(MAX(F2:F20)-MIN(F2:F20))</f>
        <v>1</v>
      </c>
      <c r="H7" s="4">
        <v>131.42857142857142</v>
      </c>
      <c r="I7" s="4">
        <f>(H7-MIN(H2:H20))/(MAX(H2:H20)-MIN(H2:H20))</f>
        <v>0.48351648351648335</v>
      </c>
      <c r="J7" s="2">
        <f t="shared" si="0"/>
        <v>0.64265364265364255</v>
      </c>
    </row>
    <row r="8" spans="1:10" ht="115.2">
      <c r="A8" s="3" t="s">
        <v>21</v>
      </c>
      <c r="B8" s="6" t="s">
        <v>22</v>
      </c>
      <c r="C8" s="9" t="s">
        <v>23</v>
      </c>
      <c r="D8" s="4">
        <v>13.333333333333334</v>
      </c>
      <c r="E8" s="4">
        <f>(D8-MIN(D2:D20))/(MAX(D2:D20)-MIN(D2:D20))</f>
        <v>0.44444444444444448</v>
      </c>
      <c r="F8" s="4">
        <v>100</v>
      </c>
      <c r="G8" s="4">
        <f>(F8-MIN(F2:F20))/(MAX(F2:F20)-MIN(F2:F20))</f>
        <v>1</v>
      </c>
      <c r="H8" s="4">
        <v>100</v>
      </c>
      <c r="I8" s="4">
        <f>(H8-MIN(H2:H20))/(MAX(H2:H20)-MIN(H2:H20))</f>
        <v>0</v>
      </c>
      <c r="J8" s="2">
        <f t="shared" si="0"/>
        <v>0.48148148148148145</v>
      </c>
    </row>
    <row r="9" spans="1:10" ht="129.6">
      <c r="A9" s="3" t="s">
        <v>24</v>
      </c>
      <c r="B9" s="6" t="s">
        <v>19</v>
      </c>
      <c r="C9" s="6" t="s">
        <v>25</v>
      </c>
      <c r="D9" s="4">
        <v>13.333333333333334</v>
      </c>
      <c r="E9" s="4">
        <f>(D9-MIN(D2:D20))/(MAX(D2:D20)-MIN(D2:D20))</f>
        <v>0.44444444444444448</v>
      </c>
      <c r="F9" s="4">
        <v>93.75</v>
      </c>
      <c r="G9" s="4">
        <f>(F9-MIN(F2:F20))/(MAX(F2:F20)-MIN(F2:F20))</f>
        <v>0.875</v>
      </c>
      <c r="H9" s="4">
        <v>131.42857142857142</v>
      </c>
      <c r="I9" s="4">
        <f>(H9-MIN(H2:H20))/(MAX(H2:H20)-MIN(H2:H20))</f>
        <v>0.48351648351648335</v>
      </c>
      <c r="J9" s="2">
        <f t="shared" si="0"/>
        <v>0.60098697598697592</v>
      </c>
    </row>
    <row r="10" spans="1:10" ht="43.2">
      <c r="A10" s="3" t="s">
        <v>26</v>
      </c>
      <c r="B10" s="4" t="s">
        <v>27</v>
      </c>
      <c r="C10" s="9" t="s">
        <v>28</v>
      </c>
      <c r="D10" s="4">
        <v>8</v>
      </c>
      <c r="E10" s="4">
        <f>(D10-MIN(D2:D20))/(MAX(D2:D20)-MIN(D2:D20))</f>
        <v>0</v>
      </c>
      <c r="F10" s="4">
        <v>93.75</v>
      </c>
      <c r="G10" s="4">
        <f>(F10-MIN(F2:F20))/(MAX(F2:F20)-MIN(F2:F20))</f>
        <v>0.875</v>
      </c>
      <c r="H10" s="4">
        <v>131.42857142857142</v>
      </c>
      <c r="I10" s="4">
        <f>(H10-MIN(H2:H20))/(MAX(H2:H20)-MIN(H2:H20))</f>
        <v>0.48351648351648335</v>
      </c>
      <c r="J10" s="2">
        <f t="shared" si="0"/>
        <v>0.45283882783882773</v>
      </c>
    </row>
    <row r="11" spans="1:10" ht="43.2">
      <c r="A11" s="5" t="s">
        <v>29</v>
      </c>
      <c r="B11" s="4" t="s">
        <v>30</v>
      </c>
      <c r="C11" s="9" t="s">
        <v>31</v>
      </c>
      <c r="D11" s="4">
        <v>13.333333333333334</v>
      </c>
      <c r="E11" s="4">
        <f>(D11-MIN(D2:D20))/(MAX(D2:D20)-MIN(D2:D20))</f>
        <v>0.44444444444444448</v>
      </c>
      <c r="F11" s="4">
        <v>93.75</v>
      </c>
      <c r="G11" s="4">
        <f>(F11-MIN(F2:F20))/(MAX(F2:F20)-MIN(F2:F20))</f>
        <v>0.875</v>
      </c>
      <c r="H11" s="4">
        <v>131.42857142857142</v>
      </c>
      <c r="I11" s="4">
        <f>(H11-MIN(H2:H20))/(MAX(H2:H20)-MIN(H2:H20))</f>
        <v>0.48351648351648335</v>
      </c>
      <c r="J11" s="2">
        <f t="shared" si="0"/>
        <v>0.60098697598697592</v>
      </c>
    </row>
    <row r="12" spans="1:10" ht="72">
      <c r="A12" s="5" t="s">
        <v>32</v>
      </c>
      <c r="B12" s="4" t="s">
        <v>33</v>
      </c>
      <c r="C12" s="9" t="s">
        <v>34</v>
      </c>
      <c r="D12" s="4">
        <v>13.333333333333334</v>
      </c>
      <c r="E12" s="4">
        <f>(D12-MIN(D2:D20))/(MAX(D2:D20)-MIN(D2:D20))</f>
        <v>0.44444444444444448</v>
      </c>
      <c r="F12" s="4">
        <v>93.75</v>
      </c>
      <c r="G12" s="4">
        <f>(F12-MIN(F2:F20))/(MAX(F2:F20)-MIN(F2:F20))</f>
        <v>0.875</v>
      </c>
      <c r="H12" s="4">
        <v>132</v>
      </c>
      <c r="I12" s="4">
        <f>(H12-MIN(H2:H20))/(MAX(H2:H20)-MIN(H2:H20))</f>
        <v>0.49230769230769234</v>
      </c>
      <c r="J12" s="2">
        <f t="shared" si="0"/>
        <v>0.60391737891737884</v>
      </c>
    </row>
    <row r="13" spans="1:10" ht="129.6">
      <c r="A13" s="3" t="s">
        <v>35</v>
      </c>
      <c r="B13" s="6" t="s">
        <v>36</v>
      </c>
      <c r="C13" s="9" t="s">
        <v>37</v>
      </c>
      <c r="D13" s="4">
        <v>16</v>
      </c>
      <c r="E13" s="4">
        <f>(D13-MIN(D2:D20))/(MAX(D2:D20)-MIN(D2:D20))</f>
        <v>0.66666666666666663</v>
      </c>
      <c r="F13" s="4">
        <v>93.75</v>
      </c>
      <c r="G13" s="4">
        <f>(F13-MIN(F2:F20))/(MAX(F2:F20)-MIN(F2:F20))</f>
        <v>0.875</v>
      </c>
      <c r="H13" s="4">
        <v>131.42857142857142</v>
      </c>
      <c r="I13" s="4">
        <f>(H13-MIN(H2:H20))/(MAX(H2:H20)-MIN(H2:H20))</f>
        <v>0.48351648351648335</v>
      </c>
      <c r="J13" s="2">
        <f t="shared" si="0"/>
        <v>0.67506105006104988</v>
      </c>
    </row>
    <row r="14" spans="1:10" ht="57.6">
      <c r="A14" s="5" t="s">
        <v>38</v>
      </c>
      <c r="B14" s="4" t="s">
        <v>39</v>
      </c>
      <c r="C14" s="9" t="s">
        <v>40</v>
      </c>
      <c r="D14" s="4">
        <v>8</v>
      </c>
      <c r="E14" s="4">
        <f>(D14-MIN(D2:D20))/(MAX(D2:D20)-MIN(D2:D20))</f>
        <v>0</v>
      </c>
      <c r="F14" s="4">
        <v>93.75</v>
      </c>
      <c r="G14" s="4">
        <f>(F14-MIN(F2:F20))/(MAX(F2:F20)-MIN(F2:F20))</f>
        <v>0.875</v>
      </c>
      <c r="H14" s="4">
        <v>160</v>
      </c>
      <c r="I14" s="4">
        <f>(H14-MIN(H2:H20))/(MAX(H2:H20)-MIN(H2:H20))</f>
        <v>0.92307692307692313</v>
      </c>
      <c r="J14" s="2">
        <f t="shared" si="0"/>
        <v>0.59935897435897434</v>
      </c>
    </row>
    <row r="15" spans="1:10" ht="43.2">
      <c r="A15" s="5" t="s">
        <v>41</v>
      </c>
      <c r="B15" s="4" t="s">
        <v>42</v>
      </c>
      <c r="C15" s="6" t="s">
        <v>43</v>
      </c>
      <c r="D15" s="4">
        <v>16</v>
      </c>
      <c r="E15" s="4">
        <f>(D15-MIN(D2:D20))/(MAX(D2:D20)-MIN(D2:D20))</f>
        <v>0.66666666666666663</v>
      </c>
      <c r="F15" s="4">
        <v>100</v>
      </c>
      <c r="G15" s="4">
        <f>(F15-MIN(F2:F20))/(MAX(F2:F20)-MIN(F2:F20))</f>
        <v>1</v>
      </c>
      <c r="H15" s="4">
        <v>165</v>
      </c>
      <c r="I15" s="4">
        <f>(H15-MIN(H2:H20))/(MAX(H2:H20)-MIN(H2:H20))</f>
        <v>1</v>
      </c>
      <c r="J15" s="2">
        <f t="shared" si="0"/>
        <v>0.88888888888888884</v>
      </c>
    </row>
    <row r="16" spans="1:10" ht="43.2">
      <c r="A16" s="5" t="s">
        <v>44</v>
      </c>
      <c r="B16" s="4" t="s">
        <v>45</v>
      </c>
      <c r="C16" s="6" t="s">
        <v>46</v>
      </c>
      <c r="D16" s="4">
        <v>16</v>
      </c>
      <c r="E16" s="4">
        <f>(D16-MIN(D2:D20))/(MAX(D2:D20)-MIN(D2:D20))</f>
        <v>0.66666666666666663</v>
      </c>
      <c r="F16" s="4">
        <v>100</v>
      </c>
      <c r="G16" s="4">
        <f>(F16-MIN(F2:F20))/(MAX(F2:F20)-MIN(F2:F20))</f>
        <v>1</v>
      </c>
      <c r="H16" s="4">
        <v>100</v>
      </c>
      <c r="I16" s="4">
        <f>(H16-MIN(H2:H20))/(MAX(H2:H20)-MIN(H2:H20))</f>
        <v>0</v>
      </c>
      <c r="J16" s="2">
        <f t="shared" si="0"/>
        <v>0.55555555555555558</v>
      </c>
    </row>
    <row r="17" spans="1:10" ht="28.8">
      <c r="A17" s="3" t="s">
        <v>47</v>
      </c>
      <c r="B17" s="4" t="s">
        <v>48</v>
      </c>
      <c r="C17" s="6" t="s">
        <v>49</v>
      </c>
      <c r="D17" s="4">
        <v>13.333333333333334</v>
      </c>
      <c r="E17" s="4">
        <f>(D17-MIN(D2:D20))/(MAX(D2:D20)-MIN(D2:D20))</f>
        <v>0.44444444444444448</v>
      </c>
      <c r="F17" s="4">
        <v>100</v>
      </c>
      <c r="G17" s="4">
        <f>(F17-MIN(F2:F20))/(MAX(F2:F20)-MIN(F2:F20))</f>
        <v>1</v>
      </c>
      <c r="H17" s="4">
        <v>131.42857142857142</v>
      </c>
      <c r="I17" s="4">
        <f>(H17-MIN(H2:H20))/(MAX(H2:H20)-MIN(H2:H20))</f>
        <v>0.48351648351648335</v>
      </c>
      <c r="J17" s="2">
        <f t="shared" si="0"/>
        <v>0.64265364265364255</v>
      </c>
    </row>
    <row r="18" spans="1:10" ht="57.6">
      <c r="A18" s="5" t="s">
        <v>9</v>
      </c>
      <c r="B18" s="4" t="s">
        <v>10</v>
      </c>
      <c r="C18" s="6" t="s">
        <v>11</v>
      </c>
      <c r="D18" s="4">
        <v>10</v>
      </c>
      <c r="E18" s="4">
        <f>(D18-MIN(D2:D20))/(MAX(D2:D20)-MIN(D2:D20))</f>
        <v>0.16666666666666666</v>
      </c>
      <c r="F18" s="4">
        <v>93.75</v>
      </c>
      <c r="G18" s="4">
        <f>(F18-MIN(F2:F20))/(MAX(F2:F20)-MIN(F2:F20))</f>
        <v>0.875</v>
      </c>
      <c r="H18" s="4">
        <v>131.42857142857142</v>
      </c>
      <c r="I18" s="4">
        <f>(H18-MIN(H2:H20))/(MAX(H2:H20)-MIN(H2:H20))</f>
        <v>0.48351648351648335</v>
      </c>
      <c r="J18" s="2">
        <f t="shared" si="0"/>
        <v>0.50839438339438336</v>
      </c>
    </row>
    <row r="19" spans="1:10" ht="72">
      <c r="A19" s="3" t="s">
        <v>50</v>
      </c>
      <c r="B19" s="4" t="s">
        <v>51</v>
      </c>
      <c r="C19" s="9" t="s">
        <v>52</v>
      </c>
      <c r="D19" s="4">
        <v>8</v>
      </c>
      <c r="E19" s="4">
        <f>(D19-MIN(D2:D20))/(MAX(D2:D20)-MIN(D2:D20))</f>
        <v>0</v>
      </c>
      <c r="F19" s="4">
        <v>100</v>
      </c>
      <c r="G19" s="4">
        <f>(F19-MIN(F2:F20))/(MAX(F2:F20)-MIN(F2:F20))</f>
        <v>1</v>
      </c>
      <c r="H19" s="4">
        <v>103</v>
      </c>
      <c r="I19" s="4">
        <f>(H19-MIN(H2:H20))/(MAX(H2:H20)-MIN(H2:H20))</f>
        <v>4.6153846153846156E-2</v>
      </c>
      <c r="J19" s="2">
        <f t="shared" si="0"/>
        <v>0.3487179487179487</v>
      </c>
    </row>
    <row r="20" spans="1:10" ht="43.2">
      <c r="A20" s="5" t="s">
        <v>53</v>
      </c>
      <c r="B20" s="4" t="s">
        <v>54</v>
      </c>
      <c r="C20" s="6" t="s">
        <v>55</v>
      </c>
      <c r="D20" s="4">
        <v>16</v>
      </c>
      <c r="E20" s="4">
        <f>(D20-MIN(D2:D20))/(MAX(D2:D20)-MIN(D2:D20))</f>
        <v>0.66666666666666663</v>
      </c>
      <c r="F20" s="4">
        <v>93.75</v>
      </c>
      <c r="G20" s="4">
        <f>(F20-MIN(F2:F20))/(MAX(F2:F20)-MIN(F2:F20))</f>
        <v>0.875</v>
      </c>
      <c r="H20" s="4">
        <v>131.42857142857142</v>
      </c>
      <c r="I20" s="4">
        <f>(H20-MIN(H2:H20))/(MAX(H2:H20)-MIN(H2:H20))</f>
        <v>0.48351648351648335</v>
      </c>
      <c r="J20" s="2">
        <f t="shared" si="0"/>
        <v>0.67506105006104988</v>
      </c>
    </row>
  </sheetData>
  <hyperlinks>
    <hyperlink ref="C11" r:id="rId1" xr:uid="{18A0E81F-3705-4EB0-A25D-64E36DEF292D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2019-06-01T01:49:10Z</dcterms:modified>
</cp:coreProperties>
</file>