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96463083e9135ed/Desktop/Data Science/Statistics/Statistics Assignment/"/>
    </mc:Choice>
  </mc:AlternateContent>
  <xr:revisionPtr revIDLastSave="490" documentId="13_ncr:1_{288170CF-A3F9-4698-BE8D-7F73765C79C6}" xr6:coauthVersionLast="47" xr6:coauthVersionMax="47" xr10:uidLastSave="{EA5296BC-4F33-407D-BE4C-5C6EF59D0A0B}"/>
  <bookViews>
    <workbookView xWindow="-108" yWindow="-108" windowWidth="23256" windowHeight="12456" firstSheet="2" activeTab="7" xr2:uid="{9242440A-4928-48D7-ADF0-FF2883D4D599}"/>
  </bookViews>
  <sheets>
    <sheet name="CHI - Square.Q.1" sheetId="1" r:id="rId1"/>
    <sheet name="CHI - Square.Q.2" sheetId="2" r:id="rId2"/>
    <sheet name="ANOVA.Q.1" sheetId="3" r:id="rId3"/>
    <sheet name="ANOVA.Q.2" sheetId="4" r:id="rId4"/>
    <sheet name="T-Test.Q.1" sheetId="5" r:id="rId5"/>
    <sheet name="T-Test.Q.2" sheetId="6" r:id="rId6"/>
    <sheet name="Variance Tests.Q.1" sheetId="7" r:id="rId7"/>
    <sheet name="Variance Tests.Q.2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7" i="4" l="1"/>
  <c r="O12" i="4"/>
  <c r="N13" i="4"/>
  <c r="L13" i="4"/>
  <c r="P22" i="4"/>
  <c r="Q21" i="4"/>
  <c r="P21" i="4"/>
  <c r="N12" i="4"/>
  <c r="L12" i="4"/>
  <c r="L22" i="4"/>
  <c r="M21" i="4"/>
  <c r="L21" i="4"/>
  <c r="H7" i="4"/>
  <c r="H6" i="4"/>
  <c r="H5" i="4"/>
  <c r="C22" i="4"/>
  <c r="C19" i="4"/>
  <c r="N7" i="3"/>
  <c r="N12" i="3"/>
  <c r="M13" i="3"/>
  <c r="M12" i="3"/>
  <c r="K13" i="3"/>
  <c r="O22" i="3"/>
  <c r="O21" i="3"/>
  <c r="P21" i="3"/>
  <c r="K12" i="3"/>
  <c r="K22" i="3"/>
  <c r="K21" i="3"/>
  <c r="G7" i="3"/>
  <c r="G6" i="3"/>
  <c r="G5" i="3"/>
  <c r="D22" i="3"/>
  <c r="D19" i="3"/>
  <c r="F32" i="8" l="1"/>
  <c r="D25" i="8"/>
  <c r="C25" i="8"/>
  <c r="C26" i="8" s="1"/>
  <c r="C10" i="8"/>
  <c r="C9" i="8"/>
  <c r="I42" i="7"/>
  <c r="I36" i="7"/>
  <c r="I35" i="7"/>
  <c r="I30" i="7"/>
  <c r="I21" i="7"/>
  <c r="J14" i="7"/>
  <c r="K14" i="7" s="1"/>
  <c r="J13" i="7"/>
  <c r="K13" i="7" s="1"/>
  <c r="H15" i="7"/>
  <c r="I17" i="7" s="1"/>
  <c r="C21" i="7"/>
  <c r="E14" i="7"/>
  <c r="E13" i="7"/>
  <c r="E15" i="7" s="1"/>
  <c r="C30" i="7" s="1"/>
  <c r="D42" i="7" s="1"/>
  <c r="D14" i="7"/>
  <c r="D13" i="7"/>
  <c r="B15" i="7"/>
  <c r="C17" i="7" s="1"/>
  <c r="L18" i="6"/>
  <c r="C16" i="6"/>
  <c r="E13" i="6" s="1"/>
  <c r="C15" i="6"/>
  <c r="D13" i="6" s="1"/>
  <c r="F13" i="6" s="1"/>
  <c r="G13" i="6" s="1"/>
  <c r="L17" i="5"/>
  <c r="L22" i="5"/>
  <c r="C28" i="5"/>
  <c r="C25" i="5"/>
  <c r="C26" i="5" s="1"/>
  <c r="C16" i="5"/>
  <c r="F13" i="5" s="1"/>
  <c r="G13" i="5" s="1"/>
  <c r="C15" i="5"/>
  <c r="C36" i="8" l="1"/>
  <c r="E12" i="6"/>
  <c r="D12" i="6"/>
  <c r="F12" i="6" s="1"/>
  <c r="D12" i="5"/>
  <c r="E12" i="5" s="1"/>
  <c r="D13" i="5"/>
  <c r="E13" i="5" s="1"/>
  <c r="F12" i="5"/>
  <c r="G12" i="5" s="1"/>
  <c r="F14" i="6" l="1"/>
  <c r="G12" i="6"/>
  <c r="G14" i="6" s="1"/>
  <c r="C26" i="6" l="1"/>
  <c r="C27" i="6" s="1"/>
  <c r="J16" i="2"/>
  <c r="F36" i="2"/>
  <c r="F35" i="2"/>
  <c r="F34" i="2"/>
  <c r="F33" i="2"/>
  <c r="F32" i="2"/>
  <c r="F31" i="2"/>
  <c r="F30" i="2"/>
  <c r="F29" i="2"/>
  <c r="F28" i="2"/>
  <c r="F27" i="2"/>
  <c r="E35" i="2"/>
  <c r="E34" i="2"/>
  <c r="E33" i="2"/>
  <c r="E32" i="2"/>
  <c r="E31" i="2"/>
  <c r="E30" i="2"/>
  <c r="E29" i="2"/>
  <c r="E28" i="2"/>
  <c r="E27" i="2"/>
  <c r="D35" i="2"/>
  <c r="D33" i="2"/>
  <c r="D34" i="2"/>
  <c r="D32" i="2"/>
  <c r="D30" i="2"/>
  <c r="D31" i="2"/>
  <c r="D29" i="2"/>
  <c r="D28" i="2"/>
  <c r="D27" i="2"/>
  <c r="C35" i="2"/>
  <c r="C34" i="2"/>
  <c r="C33" i="2"/>
  <c r="C32" i="2"/>
  <c r="C31" i="2"/>
  <c r="C30" i="2"/>
  <c r="C29" i="2"/>
  <c r="C28" i="2"/>
  <c r="C27" i="2"/>
  <c r="H21" i="2"/>
  <c r="H22" i="2"/>
  <c r="H23" i="2"/>
  <c r="F23" i="2"/>
  <c r="F22" i="2"/>
  <c r="F21" i="2"/>
  <c r="D21" i="2"/>
  <c r="D22" i="2"/>
  <c r="D23" i="2"/>
  <c r="K17" i="1"/>
  <c r="I22" i="1"/>
  <c r="E31" i="1" s="1"/>
  <c r="F31" i="1" s="1"/>
  <c r="G31" i="1" s="1"/>
  <c r="H31" i="1" s="1"/>
  <c r="I21" i="1"/>
  <c r="E30" i="1" s="1"/>
  <c r="F30" i="1" s="1"/>
  <c r="G30" i="1" s="1"/>
  <c r="H30" i="1" s="1"/>
  <c r="G22" i="1"/>
  <c r="E29" i="1" s="1"/>
  <c r="F29" i="1" s="1"/>
  <c r="G29" i="1" s="1"/>
  <c r="H29" i="1" s="1"/>
  <c r="G21" i="1"/>
  <c r="E28" i="1" s="1"/>
  <c r="F28" i="1" s="1"/>
  <c r="G28" i="1" s="1"/>
  <c r="H28" i="1" s="1"/>
  <c r="E22" i="1"/>
  <c r="E27" i="1" s="1"/>
  <c r="F27" i="1" s="1"/>
  <c r="G27" i="1" s="1"/>
  <c r="H27" i="1" s="1"/>
  <c r="E21" i="1"/>
  <c r="E26" i="1" s="1"/>
  <c r="F26" i="1" s="1"/>
  <c r="G26" i="1" s="1"/>
  <c r="H26" i="1" s="1"/>
  <c r="H32" i="1" l="1"/>
</calcChain>
</file>

<file path=xl/sharedStrings.xml><?xml version="1.0" encoding="utf-8"?>
<sst xmlns="http://schemas.openxmlformats.org/spreadsheetml/2006/main" count="241" uniqueCount="162">
  <si>
    <t>Section 1</t>
  </si>
  <si>
    <t>1)</t>
  </si>
  <si>
    <t>Male</t>
  </si>
  <si>
    <t>Female</t>
  </si>
  <si>
    <t>rock</t>
  </si>
  <si>
    <t>pop</t>
  </si>
  <si>
    <t>classical</t>
  </si>
  <si>
    <t>CHI - Square</t>
  </si>
  <si>
    <t>total</t>
  </si>
  <si>
    <t>E= RT * CT / N</t>
  </si>
  <si>
    <t>Gender</t>
  </si>
  <si>
    <t>RT = Row total for the row containg cell</t>
  </si>
  <si>
    <t>CT =  column total for the column containg cell</t>
  </si>
  <si>
    <t>N = total observation</t>
  </si>
  <si>
    <t>E1</t>
  </si>
  <si>
    <t>E2</t>
  </si>
  <si>
    <t>E3</t>
  </si>
  <si>
    <t>use formula for Expected Value</t>
  </si>
  <si>
    <t>O</t>
  </si>
  <si>
    <t>E</t>
  </si>
  <si>
    <t>O-E</t>
  </si>
  <si>
    <t>H0 = There is no significant association between gender and music preference.</t>
  </si>
  <si>
    <t>H1 = There is a significant association between gender and music preference.</t>
  </si>
  <si>
    <t>table value</t>
  </si>
  <si>
    <t>6.44 is greater than 5.991 so we reject Ho testing</t>
  </si>
  <si>
    <t>There is a significant association between gender and music preference.</t>
  </si>
  <si>
    <t>2)</t>
  </si>
  <si>
    <t>Education</t>
  </si>
  <si>
    <t>Low</t>
  </si>
  <si>
    <t>High</t>
  </si>
  <si>
    <t>medium</t>
  </si>
  <si>
    <t>H.S.C</t>
  </si>
  <si>
    <t>College</t>
  </si>
  <si>
    <t>H0 = relationship between educational background &amp; job satisfaction</t>
  </si>
  <si>
    <t>H1 = no relationship between educational background &amp; job satisfaction</t>
  </si>
  <si>
    <t>postgradu</t>
  </si>
  <si>
    <t>DF = (R-1) * (C-1)</t>
  </si>
  <si>
    <t>9.87 is greater than 9.488, So we reject H0 testing</t>
  </si>
  <si>
    <t>no relationship between educational background &amp; job satisfaction</t>
  </si>
  <si>
    <t>3)</t>
  </si>
  <si>
    <t>One-Way ANOVA</t>
  </si>
  <si>
    <t>Method A</t>
  </si>
  <si>
    <t>Method B</t>
  </si>
  <si>
    <t>H0 = there is a sidnificant difference</t>
  </si>
  <si>
    <t>H1 = there is no sidnificant difference</t>
  </si>
  <si>
    <t>X1</t>
  </si>
  <si>
    <t>X2</t>
  </si>
  <si>
    <r>
      <t>X1-X</t>
    </r>
    <r>
      <rPr>
        <sz val="11"/>
        <color theme="1"/>
        <rFont val="Calibri"/>
        <family val="2"/>
      </rPr>
      <t>̅1</t>
    </r>
  </si>
  <si>
    <r>
      <t>(X1-X</t>
    </r>
    <r>
      <rPr>
        <sz val="11"/>
        <color theme="1"/>
        <rFont val="Calibri"/>
        <family val="2"/>
      </rPr>
      <t>̅1)²</t>
    </r>
  </si>
  <si>
    <r>
      <t>(O-E)</t>
    </r>
    <r>
      <rPr>
        <sz val="11"/>
        <color theme="1"/>
        <rFont val="Calibri"/>
        <family val="2"/>
      </rPr>
      <t>²</t>
    </r>
  </si>
  <si>
    <r>
      <t>(O-E)</t>
    </r>
    <r>
      <rPr>
        <sz val="11"/>
        <color theme="1"/>
        <rFont val="Calibri"/>
        <family val="2"/>
      </rPr>
      <t>²</t>
    </r>
    <r>
      <rPr>
        <sz val="11"/>
        <color theme="1"/>
        <rFont val="Calibri"/>
        <family val="2"/>
        <scheme val="minor"/>
      </rPr>
      <t>/E</t>
    </r>
  </si>
  <si>
    <r>
      <t>X2-X</t>
    </r>
    <r>
      <rPr>
        <sz val="11"/>
        <color theme="1"/>
        <rFont val="Calibri"/>
        <family val="2"/>
      </rPr>
      <t>̅2</t>
    </r>
  </si>
  <si>
    <r>
      <t>(X2-X</t>
    </r>
    <r>
      <rPr>
        <sz val="11"/>
        <color theme="1"/>
        <rFont val="Calibri"/>
        <family val="2"/>
      </rPr>
      <t>̅2)²</t>
    </r>
  </si>
  <si>
    <r>
      <t>X</t>
    </r>
    <r>
      <rPr>
        <sz val="11"/>
        <color theme="1"/>
        <rFont val="Calibri"/>
        <family val="2"/>
      </rPr>
      <t xml:space="preserve">̅1 = </t>
    </r>
    <r>
      <rPr>
        <sz val="11"/>
        <color theme="1"/>
        <rFont val="Calibri"/>
        <family val="2"/>
        <scheme val="minor"/>
      </rPr>
      <t xml:space="preserve">155/2 </t>
    </r>
  </si>
  <si>
    <t xml:space="preserve">X̅2 = 160/2 </t>
  </si>
  <si>
    <t xml:space="preserve">t- test = </t>
  </si>
  <si>
    <t>use this formula for t-test</t>
  </si>
  <si>
    <t>use this formula for S.D.</t>
  </si>
  <si>
    <t>S.D. =</t>
  </si>
  <si>
    <t>DF =</t>
  </si>
  <si>
    <t xml:space="preserve">α = </t>
  </si>
  <si>
    <r>
      <t xml:space="preserve">table value in t-table using Df &amp; </t>
    </r>
    <r>
      <rPr>
        <sz val="11"/>
        <color theme="1"/>
        <rFont val="Calibri"/>
        <family val="2"/>
      </rPr>
      <t>α value</t>
    </r>
  </si>
  <si>
    <t xml:space="preserve">table value </t>
  </si>
  <si>
    <t xml:space="preserve"> -1.414 is less than 4.303, So we fail to reject H0 testing</t>
  </si>
  <si>
    <t>there is a sidnificant difference between method A and method B.</t>
  </si>
  <si>
    <t>Version 1</t>
  </si>
  <si>
    <t>Version 2</t>
  </si>
  <si>
    <t xml:space="preserve">H0 = there is no significant difference average response times between version 1 &amp; version 2. </t>
  </si>
  <si>
    <t xml:space="preserve">H0 = there is significant difference average response times between version 1 &amp; version 2. </t>
  </si>
  <si>
    <r>
      <t>X</t>
    </r>
    <r>
      <rPr>
        <sz val="11"/>
        <color theme="1"/>
        <rFont val="Calibri"/>
        <family val="2"/>
      </rPr>
      <t>̅1 =</t>
    </r>
  </si>
  <si>
    <t>X̅2 =</t>
  </si>
  <si>
    <t xml:space="preserve">SD = </t>
  </si>
  <si>
    <t xml:space="preserve">DF = </t>
  </si>
  <si>
    <t>α =</t>
  </si>
  <si>
    <t>t-test =</t>
  </si>
  <si>
    <t>70.65 is greater than 4.303, So we reject H0 tesing.</t>
  </si>
  <si>
    <t xml:space="preserve">there is no significant difference average response times between version 1 &amp; version 2. </t>
  </si>
  <si>
    <t>Textbook X</t>
  </si>
  <si>
    <t>Textbook Y</t>
  </si>
  <si>
    <t>H0 = The variances of the two groups are equal</t>
  </si>
  <si>
    <t>H1 = The variances of the two groups are not equal</t>
  </si>
  <si>
    <t>calculate of variance</t>
  </si>
  <si>
    <r>
      <t>X</t>
    </r>
    <r>
      <rPr>
        <sz val="11"/>
        <color theme="1"/>
        <rFont val="Calibri"/>
        <family val="2"/>
      </rPr>
      <t>̅1</t>
    </r>
  </si>
  <si>
    <t>(X1-X̅1)²</t>
  </si>
  <si>
    <r>
      <t>(X1-X</t>
    </r>
    <r>
      <rPr>
        <sz val="11"/>
        <color theme="1"/>
        <rFont val="Calibri"/>
        <family val="2"/>
      </rPr>
      <t>̅1)</t>
    </r>
  </si>
  <si>
    <t>using function</t>
  </si>
  <si>
    <t>X1 =</t>
  </si>
  <si>
    <r>
      <t>X</t>
    </r>
    <r>
      <rPr>
        <sz val="11"/>
        <color theme="1"/>
        <rFont val="Calibri"/>
        <family val="2"/>
      </rPr>
      <t>̅2</t>
    </r>
  </si>
  <si>
    <r>
      <t>(X2-X</t>
    </r>
    <r>
      <rPr>
        <sz val="11"/>
        <color theme="1"/>
        <rFont val="Calibri"/>
        <family val="2"/>
      </rPr>
      <t>̅2)</t>
    </r>
  </si>
  <si>
    <r>
      <t>X</t>
    </r>
    <r>
      <rPr>
        <sz val="11"/>
        <color theme="1"/>
        <rFont val="Calibri"/>
        <family val="2"/>
      </rPr>
      <t>̅2</t>
    </r>
    <r>
      <rPr>
        <sz val="11"/>
        <color theme="1"/>
        <rFont val="Calibri"/>
        <family val="2"/>
        <scheme val="minor"/>
      </rPr>
      <t xml:space="preserve"> =</t>
    </r>
  </si>
  <si>
    <t>X2 =</t>
  </si>
  <si>
    <r>
      <t>S2</t>
    </r>
    <r>
      <rPr>
        <sz val="11"/>
        <color theme="1"/>
        <rFont val="Calibri"/>
        <family val="2"/>
      </rPr>
      <t>² =</t>
    </r>
  </si>
  <si>
    <r>
      <t>S1</t>
    </r>
    <r>
      <rPr>
        <sz val="11"/>
        <color theme="1"/>
        <rFont val="Calibri"/>
        <family val="2"/>
      </rPr>
      <t>² =</t>
    </r>
  </si>
  <si>
    <t>Calculation of variance ratio test</t>
  </si>
  <si>
    <t>F =</t>
  </si>
  <si>
    <t>Df1 =</t>
  </si>
  <si>
    <t>Df2 =</t>
  </si>
  <si>
    <t xml:space="preserve">F-table value </t>
  </si>
  <si>
    <t>1.5625 is less than 161.45, So we fail to reject H0 testing.</t>
  </si>
  <si>
    <t>The variances of the two groups are equal</t>
  </si>
  <si>
    <t>Product A</t>
  </si>
  <si>
    <t>Product B</t>
  </si>
  <si>
    <t>Satisfied</t>
  </si>
  <si>
    <t>Not Satisfied</t>
  </si>
  <si>
    <t xml:space="preserve">Pa = </t>
  </si>
  <si>
    <t xml:space="preserve">Pb = </t>
  </si>
  <si>
    <t>Na =</t>
  </si>
  <si>
    <t>Nb =</t>
  </si>
  <si>
    <t>H0 = There is no significant difference in the proportion of satisfied customers between Product A and Product B.</t>
  </si>
  <si>
    <t>H1 = There is significant difference in the proportion of satisfied customers between Product A and Product B.</t>
  </si>
  <si>
    <t>calculate Standard Error</t>
  </si>
  <si>
    <t>SE =</t>
  </si>
  <si>
    <t>Calculate Z-score</t>
  </si>
  <si>
    <t>Z =</t>
  </si>
  <si>
    <t>Decsion Bondery</t>
  </si>
  <si>
    <t>if Z test value falls between -2.5 to +2.5 then we fail to reject H0 testing.</t>
  </si>
  <si>
    <t>-0.84819 is falls -2.5 to +2.5, So we fail to reject H0 testing.</t>
  </si>
  <si>
    <t>There is no significant difference in the proportion of satisfied customers between Product A and Product B.</t>
  </si>
  <si>
    <t>Z -test</t>
  </si>
  <si>
    <t>Group</t>
  </si>
  <si>
    <t>Plant Growth (cm)</t>
  </si>
  <si>
    <t>Control</t>
  </si>
  <si>
    <t xml:space="preserve">Inorganic </t>
  </si>
  <si>
    <t xml:space="preserve">Organic </t>
  </si>
  <si>
    <t>H0 =  significant difference in plant growth between the fertilizer groups.</t>
  </si>
  <si>
    <t>H1 =  no significant difference in plant growth between the fertilizer groups.</t>
  </si>
  <si>
    <t>N =</t>
  </si>
  <si>
    <t>a =</t>
  </si>
  <si>
    <t xml:space="preserve">n = </t>
  </si>
  <si>
    <t>DF between =</t>
  </si>
  <si>
    <t>a -1</t>
  </si>
  <si>
    <t>DF within =</t>
  </si>
  <si>
    <t>N - a</t>
  </si>
  <si>
    <t>α = 0.5 using f table (2,9) critical value is =</t>
  </si>
  <si>
    <t>Calculate F - test</t>
  </si>
  <si>
    <t>variance within sample</t>
  </si>
  <si>
    <t>between</t>
  </si>
  <si>
    <t>within</t>
  </si>
  <si>
    <t>sum of squar</t>
  </si>
  <si>
    <t>DF</t>
  </si>
  <si>
    <t>mean square</t>
  </si>
  <si>
    <t>F</t>
  </si>
  <si>
    <t>SS between =</t>
  </si>
  <si>
    <t>sum</t>
  </si>
  <si>
    <t>SS within =</t>
  </si>
  <si>
    <t>ss/DF</t>
  </si>
  <si>
    <t>variance between sample    =</t>
  </si>
  <si>
    <t>Conclusion</t>
  </si>
  <si>
    <t>322.01 &gt; 4.2565 So, we reject H0, no significant difference in plant growth between the fertilizer groups.</t>
  </si>
  <si>
    <t>4)</t>
  </si>
  <si>
    <t>Pain Reliever</t>
  </si>
  <si>
    <t>Ibuprofen(200mg)</t>
  </si>
  <si>
    <t>Acetaminophen(500mg)</t>
  </si>
  <si>
    <t>Placebo</t>
  </si>
  <si>
    <t>Headache (min)</t>
  </si>
  <si>
    <t xml:space="preserve">H0 =  significant difference in headache duration among the three pain reliever groups </t>
  </si>
  <si>
    <t xml:space="preserve">H1 = no significant difference in headache duration among the three pain reliever groups </t>
  </si>
  <si>
    <t>n =</t>
  </si>
  <si>
    <t>DF bitween =</t>
  </si>
  <si>
    <t>a-1</t>
  </si>
  <si>
    <t>N-a</t>
  </si>
  <si>
    <t xml:space="preserve">146.1742 &gt; 4.26 So, we reject H0, no significant difference in headache duration among the three pain reliever groups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</si>
</sst>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</font>
    <font>
      <sz val="12"/>
      <color theme="1"/>
      <name val="Calibri"/>
      <family val="2"/>
    </font>
    <font>
      <u/>
      <sz val="12"/>
      <color theme="1"/>
      <name val="Calibri"/>
      <family val="2"/>
      <scheme val="minor"/>
    </font>
    <font>
      <u/>
      <sz val="14"/>
      <color theme="1"/>
      <name val="Calibri"/>
      <family val="2"/>
      <scheme val="minor"/>
    </font>
    <font>
      <i/>
      <sz val="11"/>
      <color theme="1"/>
      <name val="KaTeX_Math"/>
    </font>
    <font>
      <sz val="10"/>
      <color theme="1"/>
      <name val="Arial"/>
      <family val="2"/>
    </font>
    <font>
      <sz val="12"/>
      <color theme="1"/>
      <name val="Calibri"/>
      <family val="2"/>
      <scheme val="minor"/>
    </font>
    <font>
      <u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1" xfId="0" applyBorder="1"/>
    <xf numFmtId="0" fontId="0" fillId="2" borderId="0" xfId="0" applyFill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1" xfId="0" applyFont="1" applyBorder="1" applyAlignment="1">
      <alignment wrapText="1"/>
    </xf>
    <xf numFmtId="0" fontId="0" fillId="0" borderId="0" xfId="0" applyAlignment="1">
      <alignment horizontal="center"/>
    </xf>
    <xf numFmtId="0" fontId="11" fillId="0" borderId="0" xfId="0" applyFont="1"/>
    <xf numFmtId="0" fontId="0" fillId="0" borderId="0" xfId="0" applyAlignment="1">
      <alignment horizontal="center" vertical="center"/>
    </xf>
    <xf numFmtId="2" fontId="0" fillId="0" borderId="0" xfId="0" applyNumberFormat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1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0" xfId="0" applyAlignment="1">
      <alignment horizontal="right"/>
    </xf>
    <xf numFmtId="0" fontId="7" fillId="0" borderId="0" xfId="0" applyFont="1" applyAlignment="1">
      <alignment horizontal="center"/>
    </xf>
    <xf numFmtId="2" fontId="0" fillId="2" borderId="0" xfId="0" applyNumberFormat="1" applyFill="1" applyAlignment="1">
      <alignment horizontal="center" vertical="center"/>
    </xf>
    <xf numFmtId="2" fontId="0" fillId="2" borderId="0" xfId="0" applyNumberFormat="1" applyFill="1"/>
    <xf numFmtId="0" fontId="1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114300</xdr:colOff>
      <xdr:row>16</xdr:row>
      <xdr:rowOff>87630</xdr:rowOff>
    </xdr:from>
    <xdr:ext cx="1409700" cy="39299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8BDC2C50-ACAC-EC9D-E704-7160FC8F9557}"/>
                </a:ext>
              </a:extLst>
            </xdr:cNvPr>
            <xdr:cNvSpPr txBox="1"/>
          </xdr:nvSpPr>
          <xdr:spPr>
            <a:xfrm>
              <a:off x="6210300" y="3089910"/>
              <a:ext cx="1409700" cy="3929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IN" sz="12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nary>
                          <m:naryPr>
                            <m:chr m:val="∑"/>
                            <m:grow m:val="on"/>
                            <m:subHide m:val="on"/>
                            <m:supHide m:val="on"/>
                            <m:ctrlPr>
                              <a:rPr lang="en-IN" sz="12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naryPr>
                          <m:sub/>
                          <m:sup/>
                          <m:e>
                            <m:sSup>
                              <m:sSupPr>
                                <m:ctrlPr>
                                  <a:rPr lang="en-IN" sz="1200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d>
                                  <m:dPr>
                                    <m:ctrlPr>
                                      <a:rPr lang="en-IN" sz="1200" i="1">
                                        <a:solidFill>
                                          <a:srgbClr val="836967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r>
                                      <a:rPr lang="en-IN" sz="1200" i="1">
                                        <a:latin typeface="Cambria Math" panose="02040503050406030204" pitchFamily="18" charset="0"/>
                                      </a:rPr>
                                      <m:t>𝛴</m:t>
                                    </m:r>
                                    <m:sSub>
                                      <m:sSubPr>
                                        <m:ctrlPr>
                                          <a:rPr lang="en-IN" sz="1200" i="1">
                                            <a:solidFill>
                                              <a:srgbClr val="836967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IN" sz="1200" i="1">
                                            <a:latin typeface="Cambria Math" panose="02040503050406030204" pitchFamily="18" charset="0"/>
                                          </a:rPr>
                                          <m:t>𝑎</m:t>
                                        </m:r>
                                      </m:e>
                                      <m:sub>
                                        <m:r>
                                          <a:rPr lang="en-IN" sz="1200" i="1">
                                            <a:latin typeface="Cambria Math" panose="02040503050406030204" pitchFamily="18" charset="0"/>
                                          </a:rPr>
                                          <m:t>𝑖</m:t>
                                        </m:r>
                                      </m:sub>
                                    </m:sSub>
                                  </m:e>
                                </m:d>
                              </m:e>
                              <m:sup>
                                <m:r>
                                  <a:rPr lang="en-IN" sz="120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e>
                        </m:nary>
                      </m:num>
                      <m:den>
                        <m:r>
                          <a:rPr lang="en-IN" sz="1200" i="1">
                            <a:latin typeface="Cambria Math" panose="02040503050406030204" pitchFamily="18" charset="0"/>
                          </a:rPr>
                          <m:t>𝑛</m:t>
                        </m:r>
                      </m:den>
                    </m:f>
                    <m:r>
                      <a:rPr lang="en-IN" sz="1200" i="1">
                        <a:latin typeface="Cambria Math" panose="02040503050406030204" pitchFamily="18" charset="0"/>
                      </a:rPr>
                      <m:t>−</m:t>
                    </m:r>
                    <m:f>
                      <m:fPr>
                        <m:ctrlPr>
                          <a:rPr lang="en-IN" sz="12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n-IN" sz="12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IN" sz="1200" i="1">
                                <a:latin typeface="Cambria Math" panose="02040503050406030204" pitchFamily="18" charset="0"/>
                              </a:rPr>
                              <m:t>𝑇</m:t>
                            </m:r>
                          </m:e>
                          <m:sup>
                            <m:r>
                              <a:rPr lang="en-IN" sz="120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num>
                      <m:den>
                        <m:r>
                          <a:rPr lang="en-IN" sz="1200" i="1">
                            <a:latin typeface="Cambria Math" panose="02040503050406030204" pitchFamily="18" charset="0"/>
                          </a:rPr>
                          <m:t>𝑁</m:t>
                        </m:r>
                      </m:den>
                    </m:f>
                  </m:oMath>
                </m:oMathPara>
              </a14:m>
              <a:endParaRPr lang="en-IN" sz="12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8BDC2C50-ACAC-EC9D-E704-7160FC8F9557}"/>
                </a:ext>
              </a:extLst>
            </xdr:cNvPr>
            <xdr:cNvSpPr txBox="1"/>
          </xdr:nvSpPr>
          <xdr:spPr>
            <a:xfrm>
              <a:off x="6210300" y="3089910"/>
              <a:ext cx="1409700" cy="3929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IN" sz="12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(∑128▒(</a:t>
              </a:r>
              <a:r>
                <a:rPr lang="en-IN" sz="1200" i="0">
                  <a:latin typeface="Cambria Math" panose="02040503050406030204" pitchFamily="18" charset="0"/>
                </a:rPr>
                <a:t>𝛴𝑎</a:t>
              </a:r>
              <a:r>
                <a:rPr lang="en-IN" sz="12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IN" sz="1200" i="0">
                  <a:latin typeface="Cambria Math" panose="02040503050406030204" pitchFamily="18" charset="0"/>
                </a:rPr>
                <a:t>𝑖 )</a:t>
              </a:r>
              <a:r>
                <a:rPr lang="en-IN" sz="12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^</a:t>
              </a:r>
              <a:r>
                <a:rPr lang="en-IN" sz="1200" i="0">
                  <a:latin typeface="Cambria Math" panose="02040503050406030204" pitchFamily="18" charset="0"/>
                </a:rPr>
                <a:t>2 </a:t>
              </a:r>
              <a:r>
                <a:rPr lang="en-IN" sz="12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)/</a:t>
              </a:r>
              <a:r>
                <a:rPr lang="en-IN" sz="1200" i="0">
                  <a:latin typeface="Cambria Math" panose="02040503050406030204" pitchFamily="18" charset="0"/>
                </a:rPr>
                <a:t>𝑛−𝑇</a:t>
              </a:r>
              <a:r>
                <a:rPr lang="en-IN" sz="12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^</a:t>
              </a:r>
              <a:r>
                <a:rPr lang="en-IN" sz="1200" i="0">
                  <a:latin typeface="Cambria Math" panose="02040503050406030204" pitchFamily="18" charset="0"/>
                </a:rPr>
                <a:t>2</a:t>
              </a:r>
              <a:r>
                <a:rPr lang="en-IN" sz="12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/</a:t>
              </a:r>
              <a:r>
                <a:rPr lang="en-IN" sz="1200" i="0">
                  <a:latin typeface="Cambria Math" panose="02040503050406030204" pitchFamily="18" charset="0"/>
                </a:rPr>
                <a:t>𝑁</a:t>
              </a:r>
              <a:endParaRPr lang="en-IN" sz="1200"/>
            </a:p>
          </xdr:txBody>
        </xdr:sp>
      </mc:Fallback>
    </mc:AlternateContent>
    <xdr:clientData/>
  </xdr:oneCellAnchor>
  <xdr:oneCellAnchor>
    <xdr:from>
      <xdr:col>14</xdr:col>
      <xdr:colOff>144780</xdr:colOff>
      <xdr:row>16</xdr:row>
      <xdr:rowOff>41910</xdr:rowOff>
    </xdr:from>
    <xdr:ext cx="1242071" cy="48500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450B8FC5-1BBE-5DC7-0984-0E874098D3F3}"/>
                </a:ext>
              </a:extLst>
            </xdr:cNvPr>
            <xdr:cNvSpPr txBox="1"/>
          </xdr:nvSpPr>
          <xdr:spPr>
            <a:xfrm>
              <a:off x="8976360" y="3044190"/>
              <a:ext cx="1242071" cy="4850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grow m:val="on"/>
                        <m:subHide m:val="on"/>
                        <m:supHide m:val="on"/>
                        <m:ctrlPr>
                          <a:rPr lang="en-IN" sz="12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naryPr>
                      <m:sub/>
                      <m:sup/>
                      <m:e>
                        <m:sSup>
                          <m:sSupPr>
                            <m:ctrlPr>
                              <a:rPr lang="en-IN" sz="12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IN" sz="1200" i="1">
                                <a:latin typeface="Cambria Math" panose="02040503050406030204" pitchFamily="18" charset="0"/>
                              </a:rPr>
                              <m:t>𝑌</m:t>
                            </m:r>
                          </m:e>
                          <m:sup>
                            <m:r>
                              <a:rPr lang="en-IN" sz="1200" i="0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nary>
                    <m:r>
                      <a:rPr lang="en-IN" sz="1200" i="0">
                        <a:latin typeface="Cambria Math" panose="02040503050406030204" pitchFamily="18" charset="0"/>
                      </a:rPr>
                      <m:t>−</m:t>
                    </m:r>
                    <m:f>
                      <m:fPr>
                        <m:ctrlPr>
                          <a:rPr lang="en-IN" sz="12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nary>
                          <m:naryPr>
                            <m:chr m:val="∑"/>
                            <m:grow m:val="on"/>
                            <m:subHide m:val="on"/>
                            <m:supHide m:val="on"/>
                            <m:ctrlPr>
                              <a:rPr lang="en-IN" sz="120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/>
                          <m:sup/>
                          <m:e>
                            <m:sSup>
                              <m:sSupPr>
                                <m:ctrlPr>
                                  <a:rPr lang="en-IN" sz="1200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d>
                                  <m:dPr>
                                    <m:begChr m:val="["/>
                                    <m:endChr m:val="]"/>
                                    <m:ctrlPr>
                                      <a:rPr lang="en-IN" sz="1200" i="1">
                                        <a:solidFill>
                                          <a:srgbClr val="836967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nary>
                                      <m:naryPr>
                                        <m:chr m:val="∑"/>
                                        <m:grow m:val="on"/>
                                        <m:subHide m:val="on"/>
                                        <m:supHide m:val="on"/>
                                        <m:ctrlPr>
                                          <a:rPr lang="en-IN" sz="120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naryPr>
                                      <m:sub/>
                                      <m:sup/>
                                      <m:e>
                                        <m:sSub>
                                          <m:sSubPr>
                                            <m:ctrlPr>
                                              <a:rPr lang="en-IN" sz="1200" i="1">
                                                <a:solidFill>
                                                  <a:srgbClr val="836967"/>
                                                </a:solidFill>
                                                <a:latin typeface="Cambria Math" panose="02040503050406030204" pitchFamily="18" charset="0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en-IN" sz="1200" i="1">
                                                <a:latin typeface="Cambria Math" panose="02040503050406030204" pitchFamily="18" charset="0"/>
                                              </a:rPr>
                                              <m:t>𝑎</m:t>
                                            </m:r>
                                          </m:e>
                                          <m:sub>
                                            <m:r>
                                              <a:rPr lang="en-IN" sz="1200" i="1">
                                                <a:latin typeface="Cambria Math" panose="02040503050406030204" pitchFamily="18" charset="0"/>
                                              </a:rPr>
                                              <m:t>𝑖</m:t>
                                            </m:r>
                                          </m:sub>
                                        </m:sSub>
                                      </m:e>
                                    </m:nary>
                                  </m:e>
                                </m:d>
                              </m:e>
                              <m:sup>
                                <m:r>
                                  <a:rPr lang="en-IN" sz="1200" i="0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e>
                        </m:nary>
                      </m:num>
                      <m:den>
                        <m:r>
                          <a:rPr lang="en-IN" sz="1200" i="1">
                            <a:latin typeface="Cambria Math" panose="02040503050406030204" pitchFamily="18" charset="0"/>
                          </a:rPr>
                          <m:t>𝑛</m:t>
                        </m:r>
                      </m:den>
                    </m:f>
                  </m:oMath>
                </m:oMathPara>
              </a14:m>
              <a:endParaRPr lang="en-IN" sz="12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450B8FC5-1BBE-5DC7-0984-0E874098D3F3}"/>
                </a:ext>
              </a:extLst>
            </xdr:cNvPr>
            <xdr:cNvSpPr txBox="1"/>
          </xdr:nvSpPr>
          <xdr:spPr>
            <a:xfrm>
              <a:off x="8976360" y="3044190"/>
              <a:ext cx="1242071" cy="4850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IN" sz="12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∑128▒</a:t>
              </a:r>
              <a:r>
                <a:rPr lang="en-IN" sz="1200" i="0">
                  <a:latin typeface="Cambria Math" panose="02040503050406030204" pitchFamily="18" charset="0"/>
                </a:rPr>
                <a:t>𝑌</a:t>
              </a:r>
              <a:r>
                <a:rPr lang="en-IN" sz="12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^</a:t>
              </a:r>
              <a:r>
                <a:rPr lang="en-IN" sz="1200" i="0">
                  <a:latin typeface="Cambria Math" panose="02040503050406030204" pitchFamily="18" charset="0"/>
                </a:rPr>
                <a:t>2 −</a:t>
              </a:r>
              <a:r>
                <a:rPr lang="en-IN" sz="12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(∑128▒[∑128▒</a:t>
              </a:r>
              <a:r>
                <a:rPr lang="en-IN" sz="1200" i="0">
                  <a:latin typeface="Cambria Math" panose="02040503050406030204" pitchFamily="18" charset="0"/>
                </a:rPr>
                <a:t>𝑎</a:t>
              </a:r>
              <a:r>
                <a:rPr lang="en-IN" sz="12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IN" sz="1200" i="0">
                  <a:latin typeface="Cambria Math" panose="02040503050406030204" pitchFamily="18" charset="0"/>
                </a:rPr>
                <a:t>𝑖 ]</a:t>
              </a:r>
              <a:r>
                <a:rPr lang="en-IN" sz="12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^</a:t>
              </a:r>
              <a:r>
                <a:rPr lang="en-IN" sz="1200" i="0">
                  <a:latin typeface="Cambria Math" panose="02040503050406030204" pitchFamily="18" charset="0"/>
                </a:rPr>
                <a:t>2 </a:t>
              </a:r>
              <a:r>
                <a:rPr lang="en-IN" sz="12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)/</a:t>
              </a:r>
              <a:r>
                <a:rPr lang="en-IN" sz="1200" i="0">
                  <a:latin typeface="Cambria Math" panose="02040503050406030204" pitchFamily="18" charset="0"/>
                </a:rPr>
                <a:t>𝑛</a:t>
              </a:r>
              <a:endParaRPr lang="en-IN" sz="12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114300</xdr:colOff>
      <xdr:row>16</xdr:row>
      <xdr:rowOff>87630</xdr:rowOff>
    </xdr:from>
    <xdr:ext cx="1409700" cy="39299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61B5142D-1E00-4CD7-8B17-00F0A42598F5}"/>
                </a:ext>
              </a:extLst>
            </xdr:cNvPr>
            <xdr:cNvSpPr txBox="1"/>
          </xdr:nvSpPr>
          <xdr:spPr>
            <a:xfrm>
              <a:off x="6210300" y="3089910"/>
              <a:ext cx="1409700" cy="3929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IN" sz="12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nary>
                          <m:naryPr>
                            <m:chr m:val="∑"/>
                            <m:grow m:val="on"/>
                            <m:subHide m:val="on"/>
                            <m:supHide m:val="on"/>
                            <m:ctrlPr>
                              <a:rPr lang="en-IN" sz="12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naryPr>
                          <m:sub/>
                          <m:sup/>
                          <m:e>
                            <m:sSup>
                              <m:sSupPr>
                                <m:ctrlPr>
                                  <a:rPr lang="en-IN" sz="1200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d>
                                  <m:dPr>
                                    <m:ctrlPr>
                                      <a:rPr lang="en-IN" sz="1200" i="1">
                                        <a:solidFill>
                                          <a:srgbClr val="836967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r>
                                      <a:rPr lang="en-IN" sz="1200" i="1">
                                        <a:latin typeface="Cambria Math" panose="02040503050406030204" pitchFamily="18" charset="0"/>
                                      </a:rPr>
                                      <m:t>𝛴</m:t>
                                    </m:r>
                                    <m:sSub>
                                      <m:sSubPr>
                                        <m:ctrlPr>
                                          <a:rPr lang="en-IN" sz="1200" i="1">
                                            <a:solidFill>
                                              <a:srgbClr val="836967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IN" sz="1200" i="1">
                                            <a:latin typeface="Cambria Math" panose="02040503050406030204" pitchFamily="18" charset="0"/>
                                          </a:rPr>
                                          <m:t>𝑎</m:t>
                                        </m:r>
                                      </m:e>
                                      <m:sub>
                                        <m:r>
                                          <a:rPr lang="en-IN" sz="1200" i="1">
                                            <a:latin typeface="Cambria Math" panose="02040503050406030204" pitchFamily="18" charset="0"/>
                                          </a:rPr>
                                          <m:t>𝑖</m:t>
                                        </m:r>
                                      </m:sub>
                                    </m:sSub>
                                  </m:e>
                                </m:d>
                              </m:e>
                              <m:sup>
                                <m:r>
                                  <a:rPr lang="en-IN" sz="120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e>
                        </m:nary>
                      </m:num>
                      <m:den>
                        <m:r>
                          <a:rPr lang="en-IN" sz="1200" i="1">
                            <a:latin typeface="Cambria Math" panose="02040503050406030204" pitchFamily="18" charset="0"/>
                          </a:rPr>
                          <m:t>𝑛</m:t>
                        </m:r>
                      </m:den>
                    </m:f>
                    <m:r>
                      <a:rPr lang="en-IN" sz="1200" i="1">
                        <a:latin typeface="Cambria Math" panose="02040503050406030204" pitchFamily="18" charset="0"/>
                      </a:rPr>
                      <m:t>−</m:t>
                    </m:r>
                    <m:f>
                      <m:fPr>
                        <m:ctrlPr>
                          <a:rPr lang="en-IN" sz="12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n-IN" sz="12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IN" sz="1200" i="1">
                                <a:latin typeface="Cambria Math" panose="02040503050406030204" pitchFamily="18" charset="0"/>
                              </a:rPr>
                              <m:t>𝑇</m:t>
                            </m:r>
                          </m:e>
                          <m:sup>
                            <m:r>
                              <a:rPr lang="en-IN" sz="120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num>
                      <m:den>
                        <m:r>
                          <a:rPr lang="en-IN" sz="1200" i="1">
                            <a:latin typeface="Cambria Math" panose="02040503050406030204" pitchFamily="18" charset="0"/>
                          </a:rPr>
                          <m:t>𝑁</m:t>
                        </m:r>
                      </m:den>
                    </m:f>
                  </m:oMath>
                </m:oMathPara>
              </a14:m>
              <a:endParaRPr lang="en-IN" sz="1200"/>
            </a:p>
          </xdr:txBody>
        </xdr:sp>
      </mc:Choice>
      <mc:Fallback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61B5142D-1E00-4CD7-8B17-00F0A42598F5}"/>
                </a:ext>
              </a:extLst>
            </xdr:cNvPr>
            <xdr:cNvSpPr txBox="1"/>
          </xdr:nvSpPr>
          <xdr:spPr>
            <a:xfrm>
              <a:off x="6210300" y="3089910"/>
              <a:ext cx="1409700" cy="3929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IN" sz="12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(∑128▒(</a:t>
              </a:r>
              <a:r>
                <a:rPr lang="en-IN" sz="1200" i="0">
                  <a:latin typeface="Cambria Math" panose="02040503050406030204" pitchFamily="18" charset="0"/>
                </a:rPr>
                <a:t>𝛴𝑎</a:t>
              </a:r>
              <a:r>
                <a:rPr lang="en-IN" sz="12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IN" sz="1200" i="0">
                  <a:latin typeface="Cambria Math" panose="02040503050406030204" pitchFamily="18" charset="0"/>
                </a:rPr>
                <a:t>𝑖 )</a:t>
              </a:r>
              <a:r>
                <a:rPr lang="en-IN" sz="12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^</a:t>
              </a:r>
              <a:r>
                <a:rPr lang="en-IN" sz="1200" i="0">
                  <a:latin typeface="Cambria Math" panose="02040503050406030204" pitchFamily="18" charset="0"/>
                </a:rPr>
                <a:t>2 </a:t>
              </a:r>
              <a:r>
                <a:rPr lang="en-IN" sz="12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)/</a:t>
              </a:r>
              <a:r>
                <a:rPr lang="en-IN" sz="1200" i="0">
                  <a:latin typeface="Cambria Math" panose="02040503050406030204" pitchFamily="18" charset="0"/>
                </a:rPr>
                <a:t>𝑛−𝑇</a:t>
              </a:r>
              <a:r>
                <a:rPr lang="en-IN" sz="12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^</a:t>
              </a:r>
              <a:r>
                <a:rPr lang="en-IN" sz="1200" i="0">
                  <a:latin typeface="Cambria Math" panose="02040503050406030204" pitchFamily="18" charset="0"/>
                </a:rPr>
                <a:t>2</a:t>
              </a:r>
              <a:r>
                <a:rPr lang="en-IN" sz="12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/</a:t>
              </a:r>
              <a:r>
                <a:rPr lang="en-IN" sz="1200" i="0">
                  <a:latin typeface="Cambria Math" panose="02040503050406030204" pitchFamily="18" charset="0"/>
                </a:rPr>
                <a:t>𝑁</a:t>
              </a:r>
              <a:endParaRPr lang="en-IN" sz="1200"/>
            </a:p>
          </xdr:txBody>
        </xdr:sp>
      </mc:Fallback>
    </mc:AlternateContent>
    <xdr:clientData/>
  </xdr:oneCellAnchor>
  <xdr:oneCellAnchor>
    <xdr:from>
      <xdr:col>15</xdr:col>
      <xdr:colOff>144780</xdr:colOff>
      <xdr:row>16</xdr:row>
      <xdr:rowOff>41910</xdr:rowOff>
    </xdr:from>
    <xdr:ext cx="1242071" cy="48500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AC3DE4C0-4F3D-4BA0-8EF1-50DFE09C6AF7}"/>
                </a:ext>
              </a:extLst>
            </xdr:cNvPr>
            <xdr:cNvSpPr txBox="1"/>
          </xdr:nvSpPr>
          <xdr:spPr>
            <a:xfrm>
              <a:off x="8976360" y="3044190"/>
              <a:ext cx="1242071" cy="4850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grow m:val="on"/>
                        <m:subHide m:val="on"/>
                        <m:supHide m:val="on"/>
                        <m:ctrlPr>
                          <a:rPr lang="en-IN" sz="12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naryPr>
                      <m:sub/>
                      <m:sup/>
                      <m:e>
                        <m:sSup>
                          <m:sSupPr>
                            <m:ctrlPr>
                              <a:rPr lang="en-IN" sz="12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IN" sz="1200" i="1">
                                <a:latin typeface="Cambria Math" panose="02040503050406030204" pitchFamily="18" charset="0"/>
                              </a:rPr>
                              <m:t>𝑌</m:t>
                            </m:r>
                          </m:e>
                          <m:sup>
                            <m:r>
                              <a:rPr lang="en-IN" sz="1200" i="0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nary>
                    <m:r>
                      <a:rPr lang="en-IN" sz="1200" i="0">
                        <a:latin typeface="Cambria Math" panose="02040503050406030204" pitchFamily="18" charset="0"/>
                      </a:rPr>
                      <m:t>−</m:t>
                    </m:r>
                    <m:f>
                      <m:fPr>
                        <m:ctrlPr>
                          <a:rPr lang="en-IN" sz="12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nary>
                          <m:naryPr>
                            <m:chr m:val="∑"/>
                            <m:grow m:val="on"/>
                            <m:subHide m:val="on"/>
                            <m:supHide m:val="on"/>
                            <m:ctrlPr>
                              <a:rPr lang="en-IN" sz="120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/>
                          <m:sup/>
                          <m:e>
                            <m:sSup>
                              <m:sSupPr>
                                <m:ctrlPr>
                                  <a:rPr lang="en-IN" sz="1200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d>
                                  <m:dPr>
                                    <m:begChr m:val="["/>
                                    <m:endChr m:val="]"/>
                                    <m:ctrlPr>
                                      <a:rPr lang="en-IN" sz="1200" i="1">
                                        <a:solidFill>
                                          <a:srgbClr val="836967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nary>
                                      <m:naryPr>
                                        <m:chr m:val="∑"/>
                                        <m:grow m:val="on"/>
                                        <m:subHide m:val="on"/>
                                        <m:supHide m:val="on"/>
                                        <m:ctrlPr>
                                          <a:rPr lang="en-IN" sz="120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naryPr>
                                      <m:sub/>
                                      <m:sup/>
                                      <m:e>
                                        <m:sSub>
                                          <m:sSubPr>
                                            <m:ctrlPr>
                                              <a:rPr lang="en-IN" sz="1200" i="1">
                                                <a:solidFill>
                                                  <a:srgbClr val="836967"/>
                                                </a:solidFill>
                                                <a:latin typeface="Cambria Math" panose="02040503050406030204" pitchFamily="18" charset="0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en-IN" sz="1200" i="1">
                                                <a:latin typeface="Cambria Math" panose="02040503050406030204" pitchFamily="18" charset="0"/>
                                              </a:rPr>
                                              <m:t>𝑎</m:t>
                                            </m:r>
                                          </m:e>
                                          <m:sub>
                                            <m:r>
                                              <a:rPr lang="en-IN" sz="1200" i="1">
                                                <a:latin typeface="Cambria Math" panose="02040503050406030204" pitchFamily="18" charset="0"/>
                                              </a:rPr>
                                              <m:t>𝑖</m:t>
                                            </m:r>
                                          </m:sub>
                                        </m:sSub>
                                      </m:e>
                                    </m:nary>
                                  </m:e>
                                </m:d>
                              </m:e>
                              <m:sup>
                                <m:r>
                                  <a:rPr lang="en-IN" sz="1200" i="0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e>
                        </m:nary>
                      </m:num>
                      <m:den>
                        <m:r>
                          <a:rPr lang="en-IN" sz="1200" i="1">
                            <a:latin typeface="Cambria Math" panose="02040503050406030204" pitchFamily="18" charset="0"/>
                          </a:rPr>
                          <m:t>𝑛</m:t>
                        </m:r>
                      </m:den>
                    </m:f>
                  </m:oMath>
                </m:oMathPara>
              </a14:m>
              <a:endParaRPr lang="en-IN" sz="1200"/>
            </a:p>
          </xdr:txBody>
        </xdr:sp>
      </mc:Choice>
      <mc:Fallback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AC3DE4C0-4F3D-4BA0-8EF1-50DFE09C6AF7}"/>
                </a:ext>
              </a:extLst>
            </xdr:cNvPr>
            <xdr:cNvSpPr txBox="1"/>
          </xdr:nvSpPr>
          <xdr:spPr>
            <a:xfrm>
              <a:off x="8976360" y="3044190"/>
              <a:ext cx="1242071" cy="4850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IN" sz="12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∑128▒</a:t>
              </a:r>
              <a:r>
                <a:rPr lang="en-IN" sz="1200" i="0">
                  <a:latin typeface="Cambria Math" panose="02040503050406030204" pitchFamily="18" charset="0"/>
                </a:rPr>
                <a:t>𝑌</a:t>
              </a:r>
              <a:r>
                <a:rPr lang="en-IN" sz="12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^</a:t>
              </a:r>
              <a:r>
                <a:rPr lang="en-IN" sz="1200" i="0">
                  <a:latin typeface="Cambria Math" panose="02040503050406030204" pitchFamily="18" charset="0"/>
                </a:rPr>
                <a:t>2 −</a:t>
              </a:r>
              <a:r>
                <a:rPr lang="en-IN" sz="12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(∑128▒[∑128▒</a:t>
              </a:r>
              <a:r>
                <a:rPr lang="en-IN" sz="1200" i="0">
                  <a:latin typeface="Cambria Math" panose="02040503050406030204" pitchFamily="18" charset="0"/>
                </a:rPr>
                <a:t>𝑎</a:t>
              </a:r>
              <a:r>
                <a:rPr lang="en-IN" sz="12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IN" sz="1200" i="0">
                  <a:latin typeface="Cambria Math" panose="02040503050406030204" pitchFamily="18" charset="0"/>
                </a:rPr>
                <a:t>𝑖 ]</a:t>
              </a:r>
              <a:r>
                <a:rPr lang="en-IN" sz="12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^</a:t>
              </a:r>
              <a:r>
                <a:rPr lang="en-IN" sz="1200" i="0">
                  <a:latin typeface="Cambria Math" panose="02040503050406030204" pitchFamily="18" charset="0"/>
                </a:rPr>
                <a:t>2 </a:t>
              </a:r>
              <a:r>
                <a:rPr lang="en-IN" sz="12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)/</a:t>
              </a:r>
              <a:r>
                <a:rPr lang="en-IN" sz="1200" i="0">
                  <a:latin typeface="Cambria Math" panose="02040503050406030204" pitchFamily="18" charset="0"/>
                </a:rPr>
                <a:t>𝑛</a:t>
              </a:r>
              <a:endParaRPr lang="en-IN" sz="12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510540</xdr:colOff>
      <xdr:row>18</xdr:row>
      <xdr:rowOff>34290</xdr:rowOff>
    </xdr:from>
    <xdr:ext cx="3086100" cy="102489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D3467D9C-EF5C-20E2-854F-2F1C5037ED5E}"/>
                </a:ext>
              </a:extLst>
            </xdr:cNvPr>
            <xdr:cNvSpPr txBox="1"/>
          </xdr:nvSpPr>
          <xdr:spPr>
            <a:xfrm>
              <a:off x="510540" y="3371850"/>
              <a:ext cx="3086100" cy="10248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IN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</m:oMath>
                </m:oMathPara>
              </a14:m>
              <a:endParaRPr lang="en-IN" sz="1400">
                <a:effectLst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IN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SD</m:t>
                    </m:r>
                    <m:r>
                      <a:rPr lang="en-IN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 </m:t>
                    </m:r>
                    <m:rad>
                      <m:radPr>
                        <m:degHide m:val="on"/>
                        <m:ctrlPr>
                          <a:rPr lang="en-IN" sz="14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n-IN" sz="14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nary>
                              <m:naryPr>
                                <m:chr m:val="∑"/>
                                <m:grow m:val="on"/>
                                <m:subHide m:val="on"/>
                                <m:supHide m:val="on"/>
                                <m:ctrlPr>
                                  <a:rPr lang="en-IN" sz="1400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naryPr>
                              <m:sub/>
                              <m:sup/>
                              <m:e>
                                <m:d>
                                  <m:dPr>
                                    <m:ctrlPr>
                                      <a:rPr lang="en-IN" sz="1400" i="1">
                                        <a:solidFill>
                                          <a:srgbClr val="836967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sSub>
                                      <m:sSubPr>
                                        <m:ctrlPr>
                                          <a:rPr lang="en-IN" sz="1400" i="1">
                                            <a:solidFill>
                                              <a:srgbClr val="836967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IN" sz="1400" i="1">
                                            <a:latin typeface="Cambria Math" panose="02040503050406030204" pitchFamily="18" charset="0"/>
                                          </a:rPr>
                                          <m:t>𝑥</m:t>
                                        </m:r>
                                      </m:e>
                                      <m:sub>
                                        <m:r>
                                          <a:rPr lang="en-IN" sz="1400" i="0">
                                            <a:latin typeface="Cambria Math" panose="02040503050406030204" pitchFamily="18" charset="0"/>
                                          </a:rPr>
                                          <m:t>1</m:t>
                                        </m:r>
                                      </m:sub>
                                    </m:sSub>
                                    <m:r>
                                      <a:rPr lang="en-IN" sz="1400" i="0">
                                        <a:latin typeface="Cambria Math" panose="02040503050406030204" pitchFamily="18" charset="0"/>
                                      </a:rPr>
                                      <m:t>−</m:t>
                                    </m:r>
                                    <m:sSub>
                                      <m:sSubPr>
                                        <m:ctrlPr>
                                          <a:rPr lang="en-IN" sz="1400" i="1">
                                            <a:solidFill>
                                              <a:srgbClr val="836967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Pr>
                                      <m:e>
                                        <m:acc>
                                          <m:accPr>
                                            <m:chr m:val="̅"/>
                                            <m:ctrlPr>
                                              <a:rPr lang="en-IN" sz="1400" i="1">
                                                <a:solidFill>
                                                  <a:srgbClr val="836967"/>
                                                </a:solidFill>
                                                <a:latin typeface="Cambria Math" panose="02040503050406030204" pitchFamily="18" charset="0"/>
                                              </a:rPr>
                                            </m:ctrlPr>
                                          </m:accPr>
                                          <m:e>
                                            <m:r>
                                              <a:rPr lang="en-IN" sz="1400" i="1">
                                                <a:latin typeface="Cambria Math" panose="02040503050406030204" pitchFamily="18" charset="0"/>
                                              </a:rPr>
                                              <m:t>𝑥</m:t>
                                            </m:r>
                                          </m:e>
                                        </m:acc>
                                      </m:e>
                                      <m:sub>
                                        <m:r>
                                          <a:rPr lang="en-IN" sz="1400" i="0">
                                            <a:latin typeface="Cambria Math" panose="02040503050406030204" pitchFamily="18" charset="0"/>
                                          </a:rPr>
                                          <m:t>1</m:t>
                                        </m:r>
                                      </m:sub>
                                    </m:sSub>
                                  </m:e>
                                </m:d>
                                <m:r>
                                  <a:rPr lang="en-IN" sz="1400" i="1">
                                    <a:latin typeface="Cambria Math" panose="02040503050406030204" pitchFamily="18" charset="0"/>
                                  </a:rPr>
                                  <m:t>²</m:t>
                                </m:r>
                              </m:e>
                            </m:nary>
                            <m:r>
                              <a:rPr lang="en-IN" sz="1400" i="0">
                                <a:latin typeface="Cambria Math" panose="02040503050406030204" pitchFamily="18" charset="0"/>
                              </a:rPr>
                              <m:t>+</m:t>
                            </m:r>
                            <m:nary>
                              <m:naryPr>
                                <m:chr m:val="∑"/>
                                <m:grow m:val="on"/>
                                <m:subHide m:val="on"/>
                                <m:supHide m:val="on"/>
                                <m:ctrlPr>
                                  <a:rPr lang="en-IN" sz="1400" i="1">
                                    <a:latin typeface="Cambria Math" panose="02040503050406030204" pitchFamily="18" charset="0"/>
                                  </a:rPr>
                                </m:ctrlPr>
                              </m:naryPr>
                              <m:sub/>
                              <m:sup/>
                              <m:e>
                                <m:d>
                                  <m:dPr>
                                    <m:ctrlPr>
                                      <a:rPr lang="en-IN" sz="1400" i="1">
                                        <a:solidFill>
                                          <a:srgbClr val="836967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sSub>
                                      <m:sSubPr>
                                        <m:ctrlPr>
                                          <a:rPr lang="en-IN" sz="1400" i="1">
                                            <a:solidFill>
                                              <a:srgbClr val="836967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IN" sz="1400" i="1">
                                            <a:latin typeface="Cambria Math" panose="02040503050406030204" pitchFamily="18" charset="0"/>
                                          </a:rPr>
                                          <m:t>𝑥</m:t>
                                        </m:r>
                                      </m:e>
                                      <m:sub>
                                        <m:r>
                                          <a:rPr lang="en-IN" sz="1400" i="0">
                                            <a:latin typeface="Cambria Math" panose="02040503050406030204" pitchFamily="18" charset="0"/>
                                          </a:rPr>
                                          <m:t>2</m:t>
                                        </m:r>
                                      </m:sub>
                                    </m:sSub>
                                    <m:r>
                                      <a:rPr lang="en-IN" sz="1400" i="0">
                                        <a:latin typeface="Cambria Math" panose="02040503050406030204" pitchFamily="18" charset="0"/>
                                      </a:rPr>
                                      <m:t>−</m:t>
                                    </m:r>
                                    <m:sSub>
                                      <m:sSubPr>
                                        <m:ctrlPr>
                                          <a:rPr lang="en-IN" sz="1400" i="1">
                                            <a:solidFill>
                                              <a:srgbClr val="836967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Pr>
                                      <m:e>
                                        <m:acc>
                                          <m:accPr>
                                            <m:chr m:val="̅"/>
                                            <m:ctrlPr>
                                              <a:rPr lang="en-IN" sz="1400" i="1">
                                                <a:solidFill>
                                                  <a:srgbClr val="836967"/>
                                                </a:solidFill>
                                                <a:latin typeface="Cambria Math" panose="02040503050406030204" pitchFamily="18" charset="0"/>
                                              </a:rPr>
                                            </m:ctrlPr>
                                          </m:accPr>
                                          <m:e>
                                            <m:r>
                                              <a:rPr lang="en-IN" sz="1400" i="1">
                                                <a:latin typeface="Cambria Math" panose="02040503050406030204" pitchFamily="18" charset="0"/>
                                              </a:rPr>
                                              <m:t>𝑥</m:t>
                                            </m:r>
                                          </m:e>
                                        </m:acc>
                                      </m:e>
                                      <m:sub>
                                        <m:r>
                                          <a:rPr lang="en-IN" sz="1400" i="0">
                                            <a:latin typeface="Cambria Math" panose="02040503050406030204" pitchFamily="18" charset="0"/>
                                          </a:rPr>
                                          <m:t>2</m:t>
                                        </m:r>
                                      </m:sub>
                                    </m:sSub>
                                  </m:e>
                                </m:d>
                                <m:r>
                                  <a:rPr lang="en-IN" sz="1400" i="1">
                                    <a:latin typeface="Cambria Math" panose="02040503050406030204" pitchFamily="18" charset="0"/>
                                  </a:rPr>
                                  <m:t>²</m:t>
                                </m:r>
                              </m:e>
                            </m:nary>
                          </m:num>
                          <m:den>
                            <m:sSub>
                              <m:sSubPr>
                                <m:ctrlPr>
                                  <a:rPr lang="en-IN" sz="1400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IN" sz="1400" i="1">
                                    <a:latin typeface="Cambria Math" panose="02040503050406030204" pitchFamily="18" charset="0"/>
                                  </a:rPr>
                                  <m:t>𝜂</m:t>
                                </m:r>
                              </m:e>
                              <m:sub>
                                <m:r>
                                  <a:rPr lang="en-IN" sz="1400" i="0">
                                    <a:latin typeface="Cambria Math" panose="02040503050406030204" pitchFamily="18" charset="0"/>
                                  </a:rPr>
                                  <m:t>1</m:t>
                                </m:r>
                              </m:sub>
                            </m:sSub>
                            <m:r>
                              <a:rPr lang="en-IN" sz="1400" i="0">
                                <a:latin typeface="Cambria Math" panose="02040503050406030204" pitchFamily="18" charset="0"/>
                              </a:rPr>
                              <m:t>+</m:t>
                            </m:r>
                            <m:sSub>
                              <m:sSubPr>
                                <m:ctrlPr>
                                  <a:rPr lang="en-IN" sz="1400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IN" sz="1400" i="1">
                                    <a:latin typeface="Cambria Math" panose="02040503050406030204" pitchFamily="18" charset="0"/>
                                  </a:rPr>
                                  <m:t>𝜂</m:t>
                                </m:r>
                              </m:e>
                              <m:sub>
                                <m:r>
                                  <a:rPr lang="en-IN" sz="1400" i="0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b>
                            </m:sSub>
                            <m:r>
                              <a:rPr lang="en-IN" sz="1400" i="0">
                                <a:latin typeface="Cambria Math" panose="02040503050406030204" pitchFamily="18" charset="0"/>
                              </a:rPr>
                              <m:t>−2</m:t>
                            </m:r>
                          </m:den>
                        </m:f>
                      </m:e>
                    </m:rad>
                  </m:oMath>
                </m:oMathPara>
              </a14:m>
              <a:endParaRPr lang="en-IN" sz="14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D3467D9C-EF5C-20E2-854F-2F1C5037ED5E}"/>
                </a:ext>
              </a:extLst>
            </xdr:cNvPr>
            <xdr:cNvSpPr txBox="1"/>
          </xdr:nvSpPr>
          <xdr:spPr>
            <a:xfrm>
              <a:off x="510540" y="3371850"/>
              <a:ext cx="3086100" cy="10248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IN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endParaRPr lang="en-IN" sz="1400">
                <a:effectLst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IN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SD= </a:t>
              </a:r>
              <a:r>
                <a:rPr lang="en-IN" sz="14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√((∑128▒(</a:t>
              </a:r>
              <a:r>
                <a:rPr lang="en-IN" sz="1400" i="0">
                  <a:latin typeface="Cambria Math" panose="02040503050406030204" pitchFamily="18" charset="0"/>
                </a:rPr>
                <a:t>𝑥</a:t>
              </a:r>
              <a:r>
                <a:rPr lang="en-IN" sz="14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IN" sz="1400" i="0">
                  <a:latin typeface="Cambria Math" panose="02040503050406030204" pitchFamily="18" charset="0"/>
                </a:rPr>
                <a:t>1−𝑥</a:t>
              </a:r>
              <a:r>
                <a:rPr lang="en-IN" sz="14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 ̅_</a:t>
              </a:r>
              <a:r>
                <a:rPr lang="en-IN" sz="1400" i="0">
                  <a:latin typeface="Cambria Math" panose="02040503050406030204" pitchFamily="18" charset="0"/>
                </a:rPr>
                <a:t>1 )²+∑128▒</a:t>
              </a:r>
              <a:r>
                <a:rPr lang="en-IN" sz="14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en-IN" sz="1400" i="0">
                  <a:latin typeface="Cambria Math" panose="02040503050406030204" pitchFamily="18" charset="0"/>
                </a:rPr>
                <a:t>𝑥</a:t>
              </a:r>
              <a:r>
                <a:rPr lang="en-IN" sz="14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IN" sz="1400" i="0">
                  <a:latin typeface="Cambria Math" panose="02040503050406030204" pitchFamily="18" charset="0"/>
                </a:rPr>
                <a:t>2−𝑥</a:t>
              </a:r>
              <a:r>
                <a:rPr lang="en-IN" sz="14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 ̅_</a:t>
              </a:r>
              <a:r>
                <a:rPr lang="en-IN" sz="1400" i="0">
                  <a:latin typeface="Cambria Math" panose="02040503050406030204" pitchFamily="18" charset="0"/>
                </a:rPr>
                <a:t>2 )²</a:t>
              </a:r>
              <a:r>
                <a:rPr lang="en-IN" sz="14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)/(</a:t>
              </a:r>
              <a:r>
                <a:rPr lang="en-IN" sz="1400" i="0">
                  <a:latin typeface="Cambria Math" panose="02040503050406030204" pitchFamily="18" charset="0"/>
                </a:rPr>
                <a:t>𝜂</a:t>
              </a:r>
              <a:r>
                <a:rPr lang="en-IN" sz="14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IN" sz="1400" i="0">
                  <a:latin typeface="Cambria Math" panose="02040503050406030204" pitchFamily="18" charset="0"/>
                </a:rPr>
                <a:t>1+𝜂</a:t>
              </a:r>
              <a:r>
                <a:rPr lang="en-IN" sz="14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IN" sz="1400" i="0">
                  <a:latin typeface="Cambria Math" panose="02040503050406030204" pitchFamily="18" charset="0"/>
                </a:rPr>
                <a:t>2−2</a:t>
              </a:r>
              <a:r>
                <a:rPr lang="en-IN" sz="14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))</a:t>
              </a:r>
              <a:endParaRPr lang="en-IN" sz="1400"/>
            </a:p>
          </xdr:txBody>
        </xdr:sp>
      </mc:Fallback>
    </mc:AlternateContent>
    <xdr:clientData/>
  </xdr:oneCellAnchor>
  <xdr:oneCellAnchor>
    <xdr:from>
      <xdr:col>9</xdr:col>
      <xdr:colOff>335280</xdr:colOff>
      <xdr:row>10</xdr:row>
      <xdr:rowOff>148590</xdr:rowOff>
    </xdr:from>
    <xdr:ext cx="2628900" cy="7275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8B519526-5AEC-5EBB-F1B6-E8E508E41FC8}"/>
                </a:ext>
              </a:extLst>
            </xdr:cNvPr>
            <xdr:cNvSpPr txBox="1"/>
          </xdr:nvSpPr>
          <xdr:spPr>
            <a:xfrm>
              <a:off x="5821680" y="2023110"/>
              <a:ext cx="2628900" cy="7275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IN" sz="1600" i="1">
                        <a:latin typeface="Cambria Math" panose="02040503050406030204" pitchFamily="18" charset="0"/>
                      </a:rPr>
                      <m:t>𝑡</m:t>
                    </m:r>
                    <m:r>
                      <a:rPr lang="en-IN" sz="1600" i="0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IN" sz="16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IN" sz="16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acc>
                              <m:accPr>
                                <m:chr m:val="̅"/>
                                <m:ctrlPr>
                                  <a:rPr lang="en-IN" sz="1600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r>
                                  <a:rPr lang="en-IN" sz="160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</m:acc>
                          </m:e>
                          <m:sub>
                            <m:r>
                              <a:rPr lang="en-IN" sz="1600" i="0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  <m:r>
                          <a:rPr lang="en-IN" sz="1600" i="0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IN" sz="16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acc>
                              <m:accPr>
                                <m:chr m:val="̅"/>
                                <m:ctrlPr>
                                  <a:rPr lang="en-IN" sz="1600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r>
                                  <a:rPr lang="en-IN" sz="160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</m:acc>
                          </m:e>
                          <m:sub>
                            <m:r>
                              <a:rPr lang="en-IN" sz="1600" i="0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</m:num>
                      <m:den>
                        <m:r>
                          <a:rPr lang="en-IN" sz="1600" i="1">
                            <a:latin typeface="Cambria Math" panose="02040503050406030204" pitchFamily="18" charset="0"/>
                          </a:rPr>
                          <m:t>𝑠</m:t>
                        </m:r>
                      </m:den>
                    </m:f>
                    <m:r>
                      <a:rPr lang="en-IN" sz="1600" i="0">
                        <a:latin typeface="Cambria Math" panose="02040503050406030204" pitchFamily="18" charset="0"/>
                      </a:rPr>
                      <m:t>×</m:t>
                    </m:r>
                    <m:rad>
                      <m:radPr>
                        <m:degHide m:val="on"/>
                        <m:ctrlPr>
                          <a:rPr lang="en-IN" sz="16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n-IN" sz="16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en-IN" sz="1600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IN" sz="1600" i="1">
                                    <a:latin typeface="Cambria Math" panose="02040503050406030204" pitchFamily="18" charset="0"/>
                                  </a:rPr>
                                  <m:t>𝜂</m:t>
                                </m:r>
                              </m:e>
                              <m:sub>
                                <m:r>
                                  <a:rPr lang="en-IN" sz="1600" i="0">
                                    <a:latin typeface="Cambria Math" panose="02040503050406030204" pitchFamily="18" charset="0"/>
                                  </a:rPr>
                                  <m:t>1</m:t>
                                </m:r>
                              </m:sub>
                            </m:sSub>
                            <m:r>
                              <a:rPr lang="en-IN" sz="1600" i="0">
                                <a:latin typeface="Cambria Math" panose="02040503050406030204" pitchFamily="18" charset="0"/>
                              </a:rPr>
                              <m:t>×</m:t>
                            </m:r>
                            <m:sSub>
                              <m:sSubPr>
                                <m:ctrlPr>
                                  <a:rPr lang="en-IN" sz="1600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IN" sz="1600" i="1"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e>
                              <m:sub>
                                <m:r>
                                  <a:rPr lang="en-IN" sz="1600" i="0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b>
                            </m:sSub>
                          </m:num>
                          <m:den>
                            <m:sSub>
                              <m:sSubPr>
                                <m:ctrlPr>
                                  <a:rPr lang="en-IN" sz="1600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IN" sz="1600" i="1">
                                    <a:latin typeface="Cambria Math" panose="02040503050406030204" pitchFamily="18" charset="0"/>
                                  </a:rPr>
                                  <m:t>𝜂</m:t>
                                </m:r>
                              </m:e>
                              <m:sub>
                                <m:r>
                                  <a:rPr lang="en-IN" sz="1600" i="0">
                                    <a:latin typeface="Cambria Math" panose="02040503050406030204" pitchFamily="18" charset="0"/>
                                  </a:rPr>
                                  <m:t>1</m:t>
                                </m:r>
                              </m:sub>
                            </m:sSub>
                            <m:r>
                              <a:rPr lang="en-IN" sz="1600" i="0">
                                <a:latin typeface="Cambria Math" panose="02040503050406030204" pitchFamily="18" charset="0"/>
                              </a:rPr>
                              <m:t>+</m:t>
                            </m:r>
                            <m:sSub>
                              <m:sSubPr>
                                <m:ctrlPr>
                                  <a:rPr lang="en-IN" sz="1600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IN" sz="1600" i="1"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e>
                              <m:sub>
                                <m:r>
                                  <a:rPr lang="en-IN" sz="1600" i="0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b>
                            </m:sSub>
                          </m:den>
                        </m:f>
                      </m:e>
                    </m:rad>
                  </m:oMath>
                </m:oMathPara>
              </a14:m>
              <a:endParaRPr lang="en-IN" sz="16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8B519526-5AEC-5EBB-F1B6-E8E508E41FC8}"/>
                </a:ext>
              </a:extLst>
            </xdr:cNvPr>
            <xdr:cNvSpPr txBox="1"/>
          </xdr:nvSpPr>
          <xdr:spPr>
            <a:xfrm>
              <a:off x="5821680" y="2023110"/>
              <a:ext cx="2628900" cy="7275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IN" sz="1600" i="0">
                  <a:latin typeface="Cambria Math" panose="02040503050406030204" pitchFamily="18" charset="0"/>
                </a:rPr>
                <a:t>𝑡=</a:t>
              </a:r>
              <a:r>
                <a:rPr lang="en-IN" sz="16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en-IN" sz="1600" i="0">
                  <a:latin typeface="Cambria Math" panose="02040503050406030204" pitchFamily="18" charset="0"/>
                </a:rPr>
                <a:t>𝑥</a:t>
              </a:r>
              <a:r>
                <a:rPr lang="en-IN" sz="16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 ̅_</a:t>
              </a:r>
              <a:r>
                <a:rPr lang="en-IN" sz="1600" i="0">
                  <a:latin typeface="Cambria Math" panose="02040503050406030204" pitchFamily="18" charset="0"/>
                </a:rPr>
                <a:t>1−𝑥</a:t>
              </a:r>
              <a:r>
                <a:rPr lang="en-IN" sz="16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 ̅_</a:t>
              </a:r>
              <a:r>
                <a:rPr lang="en-IN" sz="1600" i="0">
                  <a:latin typeface="Cambria Math" panose="02040503050406030204" pitchFamily="18" charset="0"/>
                </a:rPr>
                <a:t>2</a:t>
              </a:r>
              <a:r>
                <a:rPr lang="en-IN" sz="16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)/</a:t>
              </a:r>
              <a:r>
                <a:rPr lang="en-IN" sz="1600" i="0">
                  <a:latin typeface="Cambria Math" panose="02040503050406030204" pitchFamily="18" charset="0"/>
                </a:rPr>
                <a:t>𝑠×</a:t>
              </a:r>
              <a:r>
                <a:rPr lang="en-IN" sz="16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√((</a:t>
              </a:r>
              <a:r>
                <a:rPr lang="en-IN" sz="1600" i="0">
                  <a:latin typeface="Cambria Math" panose="02040503050406030204" pitchFamily="18" charset="0"/>
                </a:rPr>
                <a:t>𝜂</a:t>
              </a:r>
              <a:r>
                <a:rPr lang="en-IN" sz="16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IN" sz="1600" i="0">
                  <a:latin typeface="Cambria Math" panose="02040503050406030204" pitchFamily="18" charset="0"/>
                </a:rPr>
                <a:t>1×𝑛</a:t>
              </a:r>
              <a:r>
                <a:rPr lang="en-IN" sz="16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IN" sz="1600" i="0">
                  <a:latin typeface="Cambria Math" panose="02040503050406030204" pitchFamily="18" charset="0"/>
                </a:rPr>
                <a:t>2</a:t>
              </a:r>
              <a:r>
                <a:rPr lang="en-IN" sz="16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)/(</a:t>
              </a:r>
              <a:r>
                <a:rPr lang="en-IN" sz="1600" i="0">
                  <a:latin typeface="Cambria Math" panose="02040503050406030204" pitchFamily="18" charset="0"/>
                </a:rPr>
                <a:t>𝜂</a:t>
              </a:r>
              <a:r>
                <a:rPr lang="en-IN" sz="16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IN" sz="1600" i="0">
                  <a:latin typeface="Cambria Math" panose="02040503050406030204" pitchFamily="18" charset="0"/>
                </a:rPr>
                <a:t>1+𝑛</a:t>
              </a:r>
              <a:r>
                <a:rPr lang="en-IN" sz="16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IN" sz="1600" i="0">
                  <a:latin typeface="Cambria Math" panose="02040503050406030204" pitchFamily="18" charset="0"/>
                </a:rPr>
                <a:t>2 </a:t>
              </a:r>
              <a:r>
                <a:rPr lang="en-IN" sz="16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))</a:t>
              </a:r>
              <a:endParaRPr lang="en-IN" sz="1600"/>
            </a:p>
          </xdr:txBody>
        </xdr:sp>
      </mc:Fallback>
    </mc:AlternateContent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480060</xdr:colOff>
      <xdr:row>18</xdr:row>
      <xdr:rowOff>7620</xdr:rowOff>
    </xdr:from>
    <xdr:ext cx="3086100" cy="119634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DEE60FD0-604C-457F-814F-6FB99C8C5CF0}"/>
                </a:ext>
              </a:extLst>
            </xdr:cNvPr>
            <xdr:cNvSpPr txBox="1"/>
          </xdr:nvSpPr>
          <xdr:spPr>
            <a:xfrm>
              <a:off x="480060" y="3345180"/>
              <a:ext cx="3086100" cy="11963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IN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</m:oMath>
                </m:oMathPara>
              </a14:m>
              <a:endParaRPr lang="en-IN" sz="1400">
                <a:effectLst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IN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SD</m:t>
                    </m:r>
                    <m:r>
                      <a:rPr lang="en-IN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 </m:t>
                    </m:r>
                    <m:rad>
                      <m:radPr>
                        <m:degHide m:val="on"/>
                        <m:ctrlPr>
                          <a:rPr lang="en-IN" sz="14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n-IN" sz="14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nary>
                              <m:naryPr>
                                <m:chr m:val="∑"/>
                                <m:grow m:val="on"/>
                                <m:subHide m:val="on"/>
                                <m:supHide m:val="on"/>
                                <m:ctrlPr>
                                  <a:rPr lang="en-IN" sz="1400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naryPr>
                              <m:sub/>
                              <m:sup/>
                              <m:e>
                                <m:d>
                                  <m:dPr>
                                    <m:ctrlPr>
                                      <a:rPr lang="en-IN" sz="1400" i="1">
                                        <a:solidFill>
                                          <a:srgbClr val="836967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sSub>
                                      <m:sSubPr>
                                        <m:ctrlPr>
                                          <a:rPr lang="en-IN" sz="1400" i="1">
                                            <a:solidFill>
                                              <a:srgbClr val="836967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IN" sz="1400" i="1">
                                            <a:latin typeface="Cambria Math" panose="02040503050406030204" pitchFamily="18" charset="0"/>
                                          </a:rPr>
                                          <m:t>𝑥</m:t>
                                        </m:r>
                                      </m:e>
                                      <m:sub>
                                        <m:r>
                                          <a:rPr lang="en-IN" sz="1400" i="0">
                                            <a:latin typeface="Cambria Math" panose="02040503050406030204" pitchFamily="18" charset="0"/>
                                          </a:rPr>
                                          <m:t>1</m:t>
                                        </m:r>
                                      </m:sub>
                                    </m:sSub>
                                    <m:r>
                                      <a:rPr lang="en-IN" sz="1400" i="0">
                                        <a:latin typeface="Cambria Math" panose="02040503050406030204" pitchFamily="18" charset="0"/>
                                      </a:rPr>
                                      <m:t>−</m:t>
                                    </m:r>
                                    <m:sSub>
                                      <m:sSubPr>
                                        <m:ctrlPr>
                                          <a:rPr lang="en-IN" sz="1400" i="1">
                                            <a:solidFill>
                                              <a:srgbClr val="836967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Pr>
                                      <m:e>
                                        <m:acc>
                                          <m:accPr>
                                            <m:chr m:val="̅"/>
                                            <m:ctrlPr>
                                              <a:rPr lang="en-IN" sz="1400" i="1">
                                                <a:solidFill>
                                                  <a:srgbClr val="836967"/>
                                                </a:solidFill>
                                                <a:latin typeface="Cambria Math" panose="02040503050406030204" pitchFamily="18" charset="0"/>
                                              </a:rPr>
                                            </m:ctrlPr>
                                          </m:accPr>
                                          <m:e>
                                            <m:r>
                                              <a:rPr lang="en-IN" sz="1400" i="1">
                                                <a:latin typeface="Cambria Math" panose="02040503050406030204" pitchFamily="18" charset="0"/>
                                              </a:rPr>
                                              <m:t>𝑥</m:t>
                                            </m:r>
                                          </m:e>
                                        </m:acc>
                                      </m:e>
                                      <m:sub>
                                        <m:r>
                                          <a:rPr lang="en-IN" sz="1400" i="0">
                                            <a:latin typeface="Cambria Math" panose="02040503050406030204" pitchFamily="18" charset="0"/>
                                          </a:rPr>
                                          <m:t>1</m:t>
                                        </m:r>
                                      </m:sub>
                                    </m:sSub>
                                  </m:e>
                                </m:d>
                                <m:r>
                                  <a:rPr lang="en-IN" sz="1400" i="1">
                                    <a:latin typeface="Cambria Math" panose="02040503050406030204" pitchFamily="18" charset="0"/>
                                  </a:rPr>
                                  <m:t>²</m:t>
                                </m:r>
                              </m:e>
                            </m:nary>
                            <m:r>
                              <a:rPr lang="en-IN" sz="1400" i="0">
                                <a:latin typeface="Cambria Math" panose="02040503050406030204" pitchFamily="18" charset="0"/>
                              </a:rPr>
                              <m:t>+</m:t>
                            </m:r>
                            <m:nary>
                              <m:naryPr>
                                <m:chr m:val="∑"/>
                                <m:grow m:val="on"/>
                                <m:subHide m:val="on"/>
                                <m:supHide m:val="on"/>
                                <m:ctrlPr>
                                  <a:rPr lang="en-IN" sz="1400" i="1">
                                    <a:latin typeface="Cambria Math" panose="02040503050406030204" pitchFamily="18" charset="0"/>
                                  </a:rPr>
                                </m:ctrlPr>
                              </m:naryPr>
                              <m:sub/>
                              <m:sup/>
                              <m:e>
                                <m:d>
                                  <m:dPr>
                                    <m:ctrlPr>
                                      <a:rPr lang="en-IN" sz="1400" i="1">
                                        <a:solidFill>
                                          <a:srgbClr val="836967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sSub>
                                      <m:sSubPr>
                                        <m:ctrlPr>
                                          <a:rPr lang="en-IN" sz="1400" i="1">
                                            <a:solidFill>
                                              <a:srgbClr val="836967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IN" sz="1400" i="1">
                                            <a:latin typeface="Cambria Math" panose="02040503050406030204" pitchFamily="18" charset="0"/>
                                          </a:rPr>
                                          <m:t>𝑥</m:t>
                                        </m:r>
                                      </m:e>
                                      <m:sub>
                                        <m:r>
                                          <a:rPr lang="en-IN" sz="1400" i="0">
                                            <a:latin typeface="Cambria Math" panose="02040503050406030204" pitchFamily="18" charset="0"/>
                                          </a:rPr>
                                          <m:t>2</m:t>
                                        </m:r>
                                      </m:sub>
                                    </m:sSub>
                                    <m:r>
                                      <a:rPr lang="en-IN" sz="1400" i="0">
                                        <a:latin typeface="Cambria Math" panose="02040503050406030204" pitchFamily="18" charset="0"/>
                                      </a:rPr>
                                      <m:t>−</m:t>
                                    </m:r>
                                    <m:sSub>
                                      <m:sSubPr>
                                        <m:ctrlPr>
                                          <a:rPr lang="en-IN" sz="1400" i="1">
                                            <a:solidFill>
                                              <a:srgbClr val="836967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Pr>
                                      <m:e>
                                        <m:acc>
                                          <m:accPr>
                                            <m:chr m:val="̅"/>
                                            <m:ctrlPr>
                                              <a:rPr lang="en-IN" sz="1400" i="1">
                                                <a:solidFill>
                                                  <a:srgbClr val="836967"/>
                                                </a:solidFill>
                                                <a:latin typeface="Cambria Math" panose="02040503050406030204" pitchFamily="18" charset="0"/>
                                              </a:rPr>
                                            </m:ctrlPr>
                                          </m:accPr>
                                          <m:e>
                                            <m:r>
                                              <a:rPr lang="en-IN" sz="1400" i="1">
                                                <a:latin typeface="Cambria Math" panose="02040503050406030204" pitchFamily="18" charset="0"/>
                                              </a:rPr>
                                              <m:t>𝑥</m:t>
                                            </m:r>
                                          </m:e>
                                        </m:acc>
                                      </m:e>
                                      <m:sub>
                                        <m:r>
                                          <a:rPr lang="en-IN" sz="1400" i="0">
                                            <a:latin typeface="Cambria Math" panose="02040503050406030204" pitchFamily="18" charset="0"/>
                                          </a:rPr>
                                          <m:t>2</m:t>
                                        </m:r>
                                      </m:sub>
                                    </m:sSub>
                                  </m:e>
                                </m:d>
                                <m:r>
                                  <a:rPr lang="en-IN" sz="1400" i="1">
                                    <a:latin typeface="Cambria Math" panose="02040503050406030204" pitchFamily="18" charset="0"/>
                                  </a:rPr>
                                  <m:t>²</m:t>
                                </m:r>
                              </m:e>
                            </m:nary>
                          </m:num>
                          <m:den>
                            <m:sSub>
                              <m:sSubPr>
                                <m:ctrlPr>
                                  <a:rPr lang="en-IN" sz="1400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IN" sz="1400" i="1">
                                    <a:latin typeface="Cambria Math" panose="02040503050406030204" pitchFamily="18" charset="0"/>
                                  </a:rPr>
                                  <m:t>𝜂</m:t>
                                </m:r>
                              </m:e>
                              <m:sub>
                                <m:r>
                                  <a:rPr lang="en-IN" sz="1400" i="0">
                                    <a:latin typeface="Cambria Math" panose="02040503050406030204" pitchFamily="18" charset="0"/>
                                  </a:rPr>
                                  <m:t>1</m:t>
                                </m:r>
                              </m:sub>
                            </m:sSub>
                            <m:r>
                              <a:rPr lang="en-IN" sz="1400" i="0">
                                <a:latin typeface="Cambria Math" panose="02040503050406030204" pitchFamily="18" charset="0"/>
                              </a:rPr>
                              <m:t>+</m:t>
                            </m:r>
                            <m:sSub>
                              <m:sSubPr>
                                <m:ctrlPr>
                                  <a:rPr lang="en-IN" sz="1400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IN" sz="1400" i="1">
                                    <a:latin typeface="Cambria Math" panose="02040503050406030204" pitchFamily="18" charset="0"/>
                                  </a:rPr>
                                  <m:t>𝜂</m:t>
                                </m:r>
                              </m:e>
                              <m:sub>
                                <m:r>
                                  <a:rPr lang="en-IN" sz="1400" i="0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b>
                            </m:sSub>
                            <m:r>
                              <a:rPr lang="en-IN" sz="1400" i="0">
                                <a:latin typeface="Cambria Math" panose="02040503050406030204" pitchFamily="18" charset="0"/>
                              </a:rPr>
                              <m:t>−2</m:t>
                            </m:r>
                          </m:den>
                        </m:f>
                      </m:e>
                    </m:rad>
                  </m:oMath>
                </m:oMathPara>
              </a14:m>
              <a:endParaRPr lang="en-IN" sz="14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DEE60FD0-604C-457F-814F-6FB99C8C5CF0}"/>
                </a:ext>
              </a:extLst>
            </xdr:cNvPr>
            <xdr:cNvSpPr txBox="1"/>
          </xdr:nvSpPr>
          <xdr:spPr>
            <a:xfrm>
              <a:off x="480060" y="3345180"/>
              <a:ext cx="3086100" cy="11963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IN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endParaRPr lang="en-IN" sz="1400">
                <a:effectLst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IN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SD= </a:t>
              </a:r>
              <a:r>
                <a:rPr lang="en-IN" sz="14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√((∑128▒(</a:t>
              </a:r>
              <a:r>
                <a:rPr lang="en-IN" sz="1400" i="0">
                  <a:latin typeface="Cambria Math" panose="02040503050406030204" pitchFamily="18" charset="0"/>
                </a:rPr>
                <a:t>𝑥</a:t>
              </a:r>
              <a:r>
                <a:rPr lang="en-IN" sz="14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IN" sz="1400" i="0">
                  <a:latin typeface="Cambria Math" panose="02040503050406030204" pitchFamily="18" charset="0"/>
                </a:rPr>
                <a:t>1−𝑥</a:t>
              </a:r>
              <a:r>
                <a:rPr lang="en-IN" sz="14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 ̅_</a:t>
              </a:r>
              <a:r>
                <a:rPr lang="en-IN" sz="1400" i="0">
                  <a:latin typeface="Cambria Math" panose="02040503050406030204" pitchFamily="18" charset="0"/>
                </a:rPr>
                <a:t>1 )²+∑128▒</a:t>
              </a:r>
              <a:r>
                <a:rPr lang="en-IN" sz="14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en-IN" sz="1400" i="0">
                  <a:latin typeface="Cambria Math" panose="02040503050406030204" pitchFamily="18" charset="0"/>
                </a:rPr>
                <a:t>𝑥</a:t>
              </a:r>
              <a:r>
                <a:rPr lang="en-IN" sz="14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IN" sz="1400" i="0">
                  <a:latin typeface="Cambria Math" panose="02040503050406030204" pitchFamily="18" charset="0"/>
                </a:rPr>
                <a:t>2−𝑥</a:t>
              </a:r>
              <a:r>
                <a:rPr lang="en-IN" sz="14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 ̅_</a:t>
              </a:r>
              <a:r>
                <a:rPr lang="en-IN" sz="1400" i="0">
                  <a:latin typeface="Cambria Math" panose="02040503050406030204" pitchFamily="18" charset="0"/>
                </a:rPr>
                <a:t>2 )²</a:t>
              </a:r>
              <a:r>
                <a:rPr lang="en-IN" sz="14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)/(</a:t>
              </a:r>
              <a:r>
                <a:rPr lang="en-IN" sz="1400" i="0">
                  <a:latin typeface="Cambria Math" panose="02040503050406030204" pitchFamily="18" charset="0"/>
                </a:rPr>
                <a:t>𝜂</a:t>
              </a:r>
              <a:r>
                <a:rPr lang="en-IN" sz="14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IN" sz="1400" i="0">
                  <a:latin typeface="Cambria Math" panose="02040503050406030204" pitchFamily="18" charset="0"/>
                </a:rPr>
                <a:t>1+𝜂</a:t>
              </a:r>
              <a:r>
                <a:rPr lang="en-IN" sz="14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IN" sz="1400" i="0">
                  <a:latin typeface="Cambria Math" panose="02040503050406030204" pitchFamily="18" charset="0"/>
                </a:rPr>
                <a:t>2−2</a:t>
              </a:r>
              <a:r>
                <a:rPr lang="en-IN" sz="14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))</a:t>
              </a:r>
              <a:endParaRPr lang="en-IN" sz="1400"/>
            </a:p>
          </xdr:txBody>
        </xdr:sp>
      </mc:Fallback>
    </mc:AlternateContent>
    <xdr:clientData/>
  </xdr:oneCellAnchor>
  <xdr:oneCellAnchor>
    <xdr:from>
      <xdr:col>10</xdr:col>
      <xdr:colOff>0</xdr:colOff>
      <xdr:row>12</xdr:row>
      <xdr:rowOff>0</xdr:rowOff>
    </xdr:from>
    <xdr:ext cx="2628900" cy="7275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61344F8D-3C6C-41B1-8EC0-A9BB9B731D1D}"/>
                </a:ext>
              </a:extLst>
            </xdr:cNvPr>
            <xdr:cNvSpPr txBox="1"/>
          </xdr:nvSpPr>
          <xdr:spPr>
            <a:xfrm>
              <a:off x="6096000" y="2240280"/>
              <a:ext cx="2628900" cy="7275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IN" sz="1600" i="1">
                        <a:latin typeface="Cambria Math" panose="02040503050406030204" pitchFamily="18" charset="0"/>
                      </a:rPr>
                      <m:t>𝑡</m:t>
                    </m:r>
                    <m:r>
                      <a:rPr lang="en-IN" sz="1600" i="0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IN" sz="16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IN" sz="16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acc>
                              <m:accPr>
                                <m:chr m:val="̅"/>
                                <m:ctrlPr>
                                  <a:rPr lang="en-IN" sz="1600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r>
                                  <a:rPr lang="en-IN" sz="160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</m:acc>
                          </m:e>
                          <m:sub>
                            <m:r>
                              <a:rPr lang="en-IN" sz="1600" i="0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  <m:r>
                          <a:rPr lang="en-IN" sz="1600" i="0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IN" sz="16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acc>
                              <m:accPr>
                                <m:chr m:val="̅"/>
                                <m:ctrlPr>
                                  <a:rPr lang="en-IN" sz="1600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r>
                                  <a:rPr lang="en-IN" sz="160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</m:acc>
                          </m:e>
                          <m:sub>
                            <m:r>
                              <a:rPr lang="en-IN" sz="1600" i="0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</m:num>
                      <m:den>
                        <m:r>
                          <a:rPr lang="en-IN" sz="1600" i="1">
                            <a:latin typeface="Cambria Math" panose="02040503050406030204" pitchFamily="18" charset="0"/>
                          </a:rPr>
                          <m:t>𝑠</m:t>
                        </m:r>
                      </m:den>
                    </m:f>
                    <m:r>
                      <a:rPr lang="en-IN" sz="1600" i="0">
                        <a:latin typeface="Cambria Math" panose="02040503050406030204" pitchFamily="18" charset="0"/>
                      </a:rPr>
                      <m:t>×</m:t>
                    </m:r>
                    <m:rad>
                      <m:radPr>
                        <m:degHide m:val="on"/>
                        <m:ctrlPr>
                          <a:rPr lang="en-IN" sz="16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n-IN" sz="16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en-IN" sz="1600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IN" sz="1600" i="1">
                                    <a:latin typeface="Cambria Math" panose="02040503050406030204" pitchFamily="18" charset="0"/>
                                  </a:rPr>
                                  <m:t>𝜂</m:t>
                                </m:r>
                              </m:e>
                              <m:sub>
                                <m:r>
                                  <a:rPr lang="en-IN" sz="1600" i="0">
                                    <a:latin typeface="Cambria Math" panose="02040503050406030204" pitchFamily="18" charset="0"/>
                                  </a:rPr>
                                  <m:t>1</m:t>
                                </m:r>
                              </m:sub>
                            </m:sSub>
                            <m:r>
                              <a:rPr lang="en-IN" sz="1600" i="0">
                                <a:latin typeface="Cambria Math" panose="02040503050406030204" pitchFamily="18" charset="0"/>
                              </a:rPr>
                              <m:t>×</m:t>
                            </m:r>
                            <m:sSub>
                              <m:sSubPr>
                                <m:ctrlPr>
                                  <a:rPr lang="en-IN" sz="1600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IN" sz="1600" i="1"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e>
                              <m:sub>
                                <m:r>
                                  <a:rPr lang="en-IN" sz="1600" i="0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b>
                            </m:sSub>
                          </m:num>
                          <m:den>
                            <m:sSub>
                              <m:sSubPr>
                                <m:ctrlPr>
                                  <a:rPr lang="en-IN" sz="1600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IN" sz="1600" i="1">
                                    <a:latin typeface="Cambria Math" panose="02040503050406030204" pitchFamily="18" charset="0"/>
                                  </a:rPr>
                                  <m:t>𝜂</m:t>
                                </m:r>
                              </m:e>
                              <m:sub>
                                <m:r>
                                  <a:rPr lang="en-IN" sz="1600" i="0">
                                    <a:latin typeface="Cambria Math" panose="02040503050406030204" pitchFamily="18" charset="0"/>
                                  </a:rPr>
                                  <m:t>1</m:t>
                                </m:r>
                              </m:sub>
                            </m:sSub>
                            <m:r>
                              <a:rPr lang="en-IN" sz="1600" i="0">
                                <a:latin typeface="Cambria Math" panose="02040503050406030204" pitchFamily="18" charset="0"/>
                              </a:rPr>
                              <m:t>+</m:t>
                            </m:r>
                            <m:sSub>
                              <m:sSubPr>
                                <m:ctrlPr>
                                  <a:rPr lang="en-IN" sz="1600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IN" sz="1600" i="1"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e>
                              <m:sub>
                                <m:r>
                                  <a:rPr lang="en-IN" sz="1600" i="0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b>
                            </m:sSub>
                          </m:den>
                        </m:f>
                      </m:e>
                    </m:rad>
                  </m:oMath>
                </m:oMathPara>
              </a14:m>
              <a:endParaRPr lang="en-IN" sz="16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61344F8D-3C6C-41B1-8EC0-A9BB9B731D1D}"/>
                </a:ext>
              </a:extLst>
            </xdr:cNvPr>
            <xdr:cNvSpPr txBox="1"/>
          </xdr:nvSpPr>
          <xdr:spPr>
            <a:xfrm>
              <a:off x="6096000" y="2240280"/>
              <a:ext cx="2628900" cy="7275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IN" sz="1600" i="0">
                  <a:latin typeface="Cambria Math" panose="02040503050406030204" pitchFamily="18" charset="0"/>
                </a:rPr>
                <a:t>𝑡=</a:t>
              </a:r>
              <a:r>
                <a:rPr lang="en-IN" sz="16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en-IN" sz="1600" i="0">
                  <a:latin typeface="Cambria Math" panose="02040503050406030204" pitchFamily="18" charset="0"/>
                </a:rPr>
                <a:t>𝑥</a:t>
              </a:r>
              <a:r>
                <a:rPr lang="en-IN" sz="16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 ̅_</a:t>
              </a:r>
              <a:r>
                <a:rPr lang="en-IN" sz="1600" i="0">
                  <a:latin typeface="Cambria Math" panose="02040503050406030204" pitchFamily="18" charset="0"/>
                </a:rPr>
                <a:t>1−𝑥</a:t>
              </a:r>
              <a:r>
                <a:rPr lang="en-IN" sz="16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 ̅_</a:t>
              </a:r>
              <a:r>
                <a:rPr lang="en-IN" sz="1600" i="0">
                  <a:latin typeface="Cambria Math" panose="02040503050406030204" pitchFamily="18" charset="0"/>
                </a:rPr>
                <a:t>2</a:t>
              </a:r>
              <a:r>
                <a:rPr lang="en-IN" sz="16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)/</a:t>
              </a:r>
              <a:r>
                <a:rPr lang="en-IN" sz="1600" i="0">
                  <a:latin typeface="Cambria Math" panose="02040503050406030204" pitchFamily="18" charset="0"/>
                </a:rPr>
                <a:t>𝑠×</a:t>
              </a:r>
              <a:r>
                <a:rPr lang="en-IN" sz="16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√((</a:t>
              </a:r>
              <a:r>
                <a:rPr lang="en-IN" sz="1600" i="0">
                  <a:latin typeface="Cambria Math" panose="02040503050406030204" pitchFamily="18" charset="0"/>
                </a:rPr>
                <a:t>𝜂</a:t>
              </a:r>
              <a:r>
                <a:rPr lang="en-IN" sz="16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IN" sz="1600" i="0">
                  <a:latin typeface="Cambria Math" panose="02040503050406030204" pitchFamily="18" charset="0"/>
                </a:rPr>
                <a:t>1×𝑛</a:t>
              </a:r>
              <a:r>
                <a:rPr lang="en-IN" sz="16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IN" sz="1600" i="0">
                  <a:latin typeface="Cambria Math" panose="02040503050406030204" pitchFamily="18" charset="0"/>
                </a:rPr>
                <a:t>2</a:t>
              </a:r>
              <a:r>
                <a:rPr lang="en-IN" sz="16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)/(</a:t>
              </a:r>
              <a:r>
                <a:rPr lang="en-IN" sz="1600" i="0">
                  <a:latin typeface="Cambria Math" panose="02040503050406030204" pitchFamily="18" charset="0"/>
                </a:rPr>
                <a:t>𝜂</a:t>
              </a:r>
              <a:r>
                <a:rPr lang="en-IN" sz="16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IN" sz="1600" i="0">
                  <a:latin typeface="Cambria Math" panose="02040503050406030204" pitchFamily="18" charset="0"/>
                </a:rPr>
                <a:t>1+𝑛</a:t>
              </a:r>
              <a:r>
                <a:rPr lang="en-IN" sz="16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IN" sz="1600" i="0">
                  <a:latin typeface="Cambria Math" panose="02040503050406030204" pitchFamily="18" charset="0"/>
                </a:rPr>
                <a:t>2 </a:t>
              </a:r>
              <a:r>
                <a:rPr lang="en-IN" sz="16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))</a:t>
              </a:r>
              <a:endParaRPr lang="en-IN" sz="1600"/>
            </a:p>
          </xdr:txBody>
        </xdr:sp>
      </mc:Fallback>
    </mc:AlternateContent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365760</xdr:colOff>
      <xdr:row>19</xdr:row>
      <xdr:rowOff>41910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52AF22C-E288-0A63-996B-2E2FD5FB84B1}"/>
            </a:ext>
          </a:extLst>
        </xdr:cNvPr>
        <xdr:cNvSpPr txBox="1"/>
      </xdr:nvSpPr>
      <xdr:spPr>
        <a:xfrm>
          <a:off x="6629400" y="3562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1</xdr:col>
      <xdr:colOff>327660</xdr:colOff>
      <xdr:row>23</xdr:row>
      <xdr:rowOff>87630</xdr:rowOff>
    </xdr:from>
    <xdr:ext cx="1657698" cy="76347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AE657F33-CA03-B01A-9403-B586415B8CAB}"/>
                </a:ext>
              </a:extLst>
            </xdr:cNvPr>
            <xdr:cNvSpPr txBox="1"/>
          </xdr:nvSpPr>
          <xdr:spPr>
            <a:xfrm>
              <a:off x="937260" y="4339590"/>
              <a:ext cx="1657698" cy="76347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IN" sz="14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IN" sz="140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r>
                          <a:rPr lang="en-IN" sz="1400" i="0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  <m:sup>
                        <m:r>
                          <a:rPr lang="en-IN" sz="1400" i="0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  <m:r>
                      <a:rPr lang="en-IN" sz="1400" i="0">
                        <a:latin typeface="Cambria Math" panose="02040503050406030204" pitchFamily="18" charset="0"/>
                      </a:rPr>
                      <m:t>=</m:t>
                    </m:r>
                    <m:nary>
                      <m:naryPr>
                        <m:chr m:val="∑"/>
                        <m:limLoc m:val="undOvr"/>
                        <m:grow m:val="on"/>
                        <m:ctrlPr>
                          <a:rPr lang="en-IN" sz="14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a:rPr lang="en-IN" sz="140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en-IN" sz="1400" i="0">
                            <a:latin typeface="Cambria Math" panose="02040503050406030204" pitchFamily="18" charset="0"/>
                          </a:rPr>
                          <m:t>=1</m:t>
                        </m:r>
                      </m:sub>
                      <m:sup>
                        <m:r>
                          <a:rPr lang="en-IN" sz="1400" i="1">
                            <a:latin typeface="Cambria Math" panose="02040503050406030204" pitchFamily="18" charset="0"/>
                          </a:rPr>
                          <m:t>𝑛</m:t>
                        </m:r>
                      </m:sup>
                      <m:e>
                        <m:f>
                          <m:fPr>
                            <m:ctrlPr>
                              <a:rPr lang="en-IN" sz="14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en-IN" sz="1400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d>
                                  <m:dPr>
                                    <m:ctrlPr>
                                      <a:rPr lang="en-IN" sz="1400" i="1">
                                        <a:solidFill>
                                          <a:srgbClr val="836967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sSub>
                                      <m:sSubPr>
                                        <m:ctrlPr>
                                          <a:rPr lang="en-IN" sz="1400" i="1">
                                            <a:solidFill>
                                              <a:srgbClr val="836967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IN" sz="1400" i="1">
                                            <a:latin typeface="Cambria Math" panose="02040503050406030204" pitchFamily="18" charset="0"/>
                                          </a:rPr>
                                          <m:t>𝑥</m:t>
                                        </m:r>
                                      </m:e>
                                      <m:sub>
                                        <m:r>
                                          <a:rPr lang="en-IN" sz="1400" i="0">
                                            <a:latin typeface="Cambria Math" panose="02040503050406030204" pitchFamily="18" charset="0"/>
                                          </a:rPr>
                                          <m:t>1</m:t>
                                        </m:r>
                                      </m:sub>
                                    </m:sSub>
                                    <m:r>
                                      <a:rPr lang="en-IN" sz="1400" i="0">
                                        <a:latin typeface="Cambria Math" panose="02040503050406030204" pitchFamily="18" charset="0"/>
                                      </a:rPr>
                                      <m:t>−</m:t>
                                    </m:r>
                                    <m:sSub>
                                      <m:sSubPr>
                                        <m:ctrlPr>
                                          <a:rPr lang="en-IN" sz="1400" i="1">
                                            <a:solidFill>
                                              <a:srgbClr val="836967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Pr>
                                      <m:e>
                                        <m:acc>
                                          <m:accPr>
                                            <m:chr m:val="̅"/>
                                            <m:ctrlPr>
                                              <a:rPr lang="en-IN" sz="1400" i="1">
                                                <a:solidFill>
                                                  <a:srgbClr val="836967"/>
                                                </a:solidFill>
                                                <a:latin typeface="Cambria Math" panose="02040503050406030204" pitchFamily="18" charset="0"/>
                                              </a:rPr>
                                            </m:ctrlPr>
                                          </m:accPr>
                                          <m:e>
                                            <m:r>
                                              <a:rPr lang="en-IN" sz="1400" i="1">
                                                <a:latin typeface="Cambria Math" panose="02040503050406030204" pitchFamily="18" charset="0"/>
                                              </a:rPr>
                                              <m:t>𝑥</m:t>
                                            </m:r>
                                          </m:e>
                                        </m:acc>
                                      </m:e>
                                      <m:sub>
                                        <m:r>
                                          <a:rPr lang="en-IN" sz="1400" i="0">
                                            <a:latin typeface="Cambria Math" panose="02040503050406030204" pitchFamily="18" charset="0"/>
                                          </a:rPr>
                                          <m:t>1</m:t>
                                        </m:r>
                                      </m:sub>
                                    </m:sSub>
                                  </m:e>
                                </m:d>
                              </m:e>
                              <m:sup>
                                <m:r>
                                  <a:rPr lang="en-IN" sz="1400" i="0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num>
                          <m:den>
                            <m:r>
                              <a:rPr lang="en-IN" sz="140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  <m:r>
                              <a:rPr lang="en-IN" sz="1400" i="0">
                                <a:latin typeface="Cambria Math" panose="02040503050406030204" pitchFamily="18" charset="0"/>
                              </a:rPr>
                              <m:t>−1</m:t>
                            </m:r>
                          </m:den>
                        </m:f>
                      </m:e>
                    </m:nary>
                  </m:oMath>
                </m:oMathPara>
              </a14:m>
              <a:endParaRPr lang="en-IN" sz="14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AE657F33-CA03-B01A-9403-B586415B8CAB}"/>
                </a:ext>
              </a:extLst>
            </xdr:cNvPr>
            <xdr:cNvSpPr txBox="1"/>
          </xdr:nvSpPr>
          <xdr:spPr>
            <a:xfrm>
              <a:off x="937260" y="4339590"/>
              <a:ext cx="1657698" cy="76347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IN" sz="1400" i="0">
                  <a:latin typeface="Cambria Math" panose="02040503050406030204" pitchFamily="18" charset="0"/>
                </a:rPr>
                <a:t>𝑆</a:t>
              </a:r>
              <a:r>
                <a:rPr lang="en-IN" sz="14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IN" sz="1400" i="0">
                  <a:latin typeface="Cambria Math" panose="02040503050406030204" pitchFamily="18" charset="0"/>
                </a:rPr>
                <a:t>1^2=∑129_(𝑖=1)^𝑛▒</a:t>
              </a:r>
              <a:r>
                <a:rPr lang="en-IN" sz="14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en-IN" sz="1400" i="0">
                  <a:latin typeface="Cambria Math" panose="02040503050406030204" pitchFamily="18" charset="0"/>
                </a:rPr>
                <a:t>𝑥</a:t>
              </a:r>
              <a:r>
                <a:rPr lang="en-IN" sz="14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IN" sz="1400" i="0">
                  <a:latin typeface="Cambria Math" panose="02040503050406030204" pitchFamily="18" charset="0"/>
                </a:rPr>
                <a:t>1−𝑥</a:t>
              </a:r>
              <a:r>
                <a:rPr lang="en-IN" sz="14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 ̅_</a:t>
              </a:r>
              <a:r>
                <a:rPr lang="en-IN" sz="1400" i="0">
                  <a:latin typeface="Cambria Math" panose="02040503050406030204" pitchFamily="18" charset="0"/>
                </a:rPr>
                <a:t>1 )</a:t>
              </a:r>
              <a:r>
                <a:rPr lang="en-IN" sz="14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^</a:t>
              </a:r>
              <a:r>
                <a:rPr lang="en-IN" sz="1400" i="0">
                  <a:latin typeface="Cambria Math" panose="02040503050406030204" pitchFamily="18" charset="0"/>
                </a:rPr>
                <a:t>2</a:t>
              </a:r>
              <a:r>
                <a:rPr lang="en-IN" sz="14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/(</a:t>
              </a:r>
              <a:r>
                <a:rPr lang="en-IN" sz="1400" i="0">
                  <a:latin typeface="Cambria Math" panose="02040503050406030204" pitchFamily="18" charset="0"/>
                </a:rPr>
                <a:t>𝑛−1</a:t>
              </a:r>
              <a:r>
                <a:rPr lang="en-IN" sz="14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)</a:t>
              </a:r>
              <a:endParaRPr lang="en-IN" sz="1400"/>
            </a:p>
          </xdr:txBody>
        </xdr:sp>
      </mc:Fallback>
    </mc:AlternateContent>
    <xdr:clientData/>
  </xdr:oneCellAnchor>
  <xdr:oneCellAnchor>
    <xdr:from>
      <xdr:col>7</xdr:col>
      <xdr:colOff>30480</xdr:colOff>
      <xdr:row>23</xdr:row>
      <xdr:rowOff>68580</xdr:rowOff>
    </xdr:from>
    <xdr:ext cx="1708160" cy="76347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A45EECC6-3484-43AE-B354-736D89774C32}"/>
                </a:ext>
              </a:extLst>
            </xdr:cNvPr>
            <xdr:cNvSpPr txBox="1"/>
          </xdr:nvSpPr>
          <xdr:spPr>
            <a:xfrm>
              <a:off x="3855720" y="4320540"/>
              <a:ext cx="1708160" cy="76347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IN" sz="14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IN" sz="140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r>
                          <a:rPr lang="en-IN" sz="14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  <m:sup>
                        <m:r>
                          <a:rPr lang="en-IN" sz="1400" i="0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  <m:r>
                      <a:rPr lang="en-IN" sz="1400" i="0">
                        <a:latin typeface="Cambria Math" panose="02040503050406030204" pitchFamily="18" charset="0"/>
                      </a:rPr>
                      <m:t>=</m:t>
                    </m:r>
                    <m:nary>
                      <m:naryPr>
                        <m:chr m:val="∑"/>
                        <m:limLoc m:val="undOvr"/>
                        <m:grow m:val="on"/>
                        <m:ctrlPr>
                          <a:rPr lang="en-IN" sz="14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a:rPr lang="en-IN" sz="140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en-IN" sz="1400" i="0">
                            <a:latin typeface="Cambria Math" panose="02040503050406030204" pitchFamily="18" charset="0"/>
                          </a:rPr>
                          <m:t>=1</m:t>
                        </m:r>
                      </m:sub>
                      <m:sup>
                        <m:r>
                          <a:rPr lang="en-IN" sz="1400" i="1">
                            <a:latin typeface="Cambria Math" panose="02040503050406030204" pitchFamily="18" charset="0"/>
                          </a:rPr>
                          <m:t>𝑛</m:t>
                        </m:r>
                      </m:sup>
                      <m:e>
                        <m:f>
                          <m:fPr>
                            <m:ctrlPr>
                              <a:rPr lang="en-IN" sz="14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en-IN" sz="1400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d>
                                  <m:dPr>
                                    <m:ctrlPr>
                                      <a:rPr lang="en-IN" sz="1400" i="1">
                                        <a:solidFill>
                                          <a:srgbClr val="836967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sSub>
                                      <m:sSubPr>
                                        <m:ctrlPr>
                                          <a:rPr lang="en-IN" sz="1400" i="1">
                                            <a:solidFill>
                                              <a:srgbClr val="836967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IN" sz="1400" i="1">
                                            <a:latin typeface="Cambria Math" panose="02040503050406030204" pitchFamily="18" charset="0"/>
                                          </a:rPr>
                                          <m:t>𝑥</m:t>
                                        </m:r>
                                      </m:e>
                                      <m:sub>
                                        <m:r>
                                          <a:rPr lang="en-IN" sz="1400" b="0" i="0">
                                            <a:latin typeface="Cambria Math" panose="02040503050406030204" pitchFamily="18" charset="0"/>
                                          </a:rPr>
                                          <m:t>2</m:t>
                                        </m:r>
                                      </m:sub>
                                    </m:sSub>
                                    <m:r>
                                      <a:rPr lang="en-IN" sz="1400" i="0">
                                        <a:latin typeface="Cambria Math" panose="02040503050406030204" pitchFamily="18" charset="0"/>
                                      </a:rPr>
                                      <m:t>−</m:t>
                                    </m:r>
                                    <m:sSub>
                                      <m:sSubPr>
                                        <m:ctrlPr>
                                          <a:rPr lang="en-IN" sz="1400" i="1">
                                            <a:solidFill>
                                              <a:srgbClr val="836967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Pr>
                                      <m:e>
                                        <m:acc>
                                          <m:accPr>
                                            <m:chr m:val="̅"/>
                                            <m:ctrlPr>
                                              <a:rPr lang="en-IN" sz="1400" i="1">
                                                <a:solidFill>
                                                  <a:srgbClr val="836967"/>
                                                </a:solidFill>
                                                <a:latin typeface="Cambria Math" panose="02040503050406030204" pitchFamily="18" charset="0"/>
                                              </a:rPr>
                                            </m:ctrlPr>
                                          </m:accPr>
                                          <m:e>
                                            <m:r>
                                              <a:rPr lang="en-IN" sz="1400" i="1">
                                                <a:latin typeface="Cambria Math" panose="02040503050406030204" pitchFamily="18" charset="0"/>
                                              </a:rPr>
                                              <m:t>𝑥</m:t>
                                            </m:r>
                                          </m:e>
                                        </m:acc>
                                      </m:e>
                                      <m:sub>
                                        <m:r>
                                          <a:rPr lang="en-IN" sz="1400" b="0" i="0">
                                            <a:latin typeface="Cambria Math" panose="02040503050406030204" pitchFamily="18" charset="0"/>
                                          </a:rPr>
                                          <m:t>2</m:t>
                                        </m:r>
                                      </m:sub>
                                    </m:sSub>
                                  </m:e>
                                </m:d>
                              </m:e>
                              <m:sup>
                                <m:r>
                                  <a:rPr lang="en-IN" sz="1400" i="0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num>
                          <m:den>
                            <m:r>
                              <a:rPr lang="en-IN" sz="140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  <m:r>
                              <a:rPr lang="en-IN" sz="1400" i="0">
                                <a:latin typeface="Cambria Math" panose="02040503050406030204" pitchFamily="18" charset="0"/>
                              </a:rPr>
                              <m:t>−1</m:t>
                            </m:r>
                          </m:den>
                        </m:f>
                      </m:e>
                    </m:nary>
                  </m:oMath>
                </m:oMathPara>
              </a14:m>
              <a:endParaRPr lang="en-IN" sz="14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A45EECC6-3484-43AE-B354-736D89774C32}"/>
                </a:ext>
              </a:extLst>
            </xdr:cNvPr>
            <xdr:cNvSpPr txBox="1"/>
          </xdr:nvSpPr>
          <xdr:spPr>
            <a:xfrm>
              <a:off x="3855720" y="4320540"/>
              <a:ext cx="1708160" cy="76347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IN" sz="1400" i="0">
                  <a:latin typeface="Cambria Math" panose="02040503050406030204" pitchFamily="18" charset="0"/>
                </a:rPr>
                <a:t>𝑆</a:t>
              </a:r>
              <a:r>
                <a:rPr lang="en-IN" sz="14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IN" sz="1400" b="0" i="0">
                  <a:latin typeface="Cambria Math" panose="02040503050406030204" pitchFamily="18" charset="0"/>
                </a:rPr>
                <a:t>2^</a:t>
              </a:r>
              <a:r>
                <a:rPr lang="en-IN" sz="1400" i="0">
                  <a:latin typeface="Cambria Math" panose="02040503050406030204" pitchFamily="18" charset="0"/>
                </a:rPr>
                <a:t>2=∑129_(𝑖=1)^𝑛▒</a:t>
              </a:r>
              <a:r>
                <a:rPr lang="en-IN" sz="14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en-IN" sz="1400" i="0">
                  <a:latin typeface="Cambria Math" panose="02040503050406030204" pitchFamily="18" charset="0"/>
                </a:rPr>
                <a:t>𝑥</a:t>
              </a:r>
              <a:r>
                <a:rPr lang="en-IN" sz="14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IN" sz="1400" b="0" i="0">
                  <a:latin typeface="Cambria Math" panose="02040503050406030204" pitchFamily="18" charset="0"/>
                </a:rPr>
                <a:t>2</a:t>
              </a:r>
              <a:r>
                <a:rPr lang="en-IN" sz="1400" i="0">
                  <a:latin typeface="Cambria Math" panose="02040503050406030204" pitchFamily="18" charset="0"/>
                </a:rPr>
                <a:t>−𝑥</a:t>
              </a:r>
              <a:r>
                <a:rPr lang="en-IN" sz="14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 ̅_</a:t>
              </a:r>
              <a:r>
                <a:rPr lang="en-IN" sz="1400" b="0" i="0">
                  <a:latin typeface="Cambria Math" panose="02040503050406030204" pitchFamily="18" charset="0"/>
                </a:rPr>
                <a:t>2 )</a:t>
              </a:r>
              <a:r>
                <a:rPr lang="en-IN" sz="1400" b="0" i="0">
                  <a:solidFill>
                    <a:srgbClr val="836967"/>
                  </a:solidFill>
                  <a:latin typeface="Cambria Math" panose="02040503050406030204" pitchFamily="18" charset="0"/>
                </a:rPr>
                <a:t>^</a:t>
              </a:r>
              <a:r>
                <a:rPr lang="en-IN" sz="1400" i="0">
                  <a:latin typeface="Cambria Math" panose="02040503050406030204" pitchFamily="18" charset="0"/>
                </a:rPr>
                <a:t>2</a:t>
              </a:r>
              <a:r>
                <a:rPr lang="en-IN" sz="14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/(</a:t>
              </a:r>
              <a:r>
                <a:rPr lang="en-IN" sz="1400" i="0">
                  <a:latin typeface="Cambria Math" panose="02040503050406030204" pitchFamily="18" charset="0"/>
                </a:rPr>
                <a:t>𝑛−1</a:t>
              </a:r>
              <a:r>
                <a:rPr lang="en-IN" sz="14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)</a:t>
              </a:r>
              <a:endParaRPr lang="en-IN" sz="1400"/>
            </a:p>
          </xdr:txBody>
        </xdr:sp>
      </mc:Fallback>
    </mc:AlternateContent>
    <xdr:clientData/>
  </xdr:oneCellAnchor>
  <xdr:oneCellAnchor>
    <xdr:from>
      <xdr:col>2</xdr:col>
      <xdr:colOff>518160</xdr:colOff>
      <xdr:row>35</xdr:row>
      <xdr:rowOff>87630</xdr:rowOff>
    </xdr:from>
    <xdr:ext cx="790153" cy="6958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2FB461DA-A3EC-5A1A-F67F-11CC7514FA92}"/>
                </a:ext>
              </a:extLst>
            </xdr:cNvPr>
            <xdr:cNvSpPr txBox="1"/>
          </xdr:nvSpPr>
          <xdr:spPr>
            <a:xfrm>
              <a:off x="1821180" y="6534150"/>
              <a:ext cx="790153" cy="6958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IN" sz="2000" i="1">
                        <a:latin typeface="Cambria Math" panose="02040503050406030204" pitchFamily="18" charset="0"/>
                      </a:rPr>
                      <m:t>𝑓</m:t>
                    </m:r>
                    <m:r>
                      <a:rPr lang="en-IN" sz="2000" i="0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IN" sz="20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Sup>
                          <m:sSubSupPr>
                            <m:ctrlPr>
                              <a:rPr lang="en-IN" sz="20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n-IN" sz="200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e>
                          <m:sub>
                            <m:r>
                              <a:rPr lang="en-IN" sz="2000" i="0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  <m:sup>
                            <m:r>
                              <a:rPr lang="en-IN" sz="2000" i="0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bSup>
                      </m:num>
                      <m:den>
                        <m:sSubSup>
                          <m:sSubSupPr>
                            <m:ctrlPr>
                              <a:rPr lang="en-IN" sz="20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n-IN" sz="200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e>
                          <m:sub>
                            <m:r>
                              <a:rPr lang="en-IN" sz="2000" i="0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  <m:sup>
                            <m:r>
                              <a:rPr lang="en-IN" sz="2000" i="0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bSup>
                      </m:den>
                    </m:f>
                  </m:oMath>
                </m:oMathPara>
              </a14:m>
              <a:endParaRPr lang="en-IN" sz="14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2FB461DA-A3EC-5A1A-F67F-11CC7514FA92}"/>
                </a:ext>
              </a:extLst>
            </xdr:cNvPr>
            <xdr:cNvSpPr txBox="1"/>
          </xdr:nvSpPr>
          <xdr:spPr>
            <a:xfrm>
              <a:off x="1821180" y="6534150"/>
              <a:ext cx="790153" cy="6958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IN" sz="2000" i="0">
                  <a:latin typeface="Cambria Math" panose="02040503050406030204" pitchFamily="18" charset="0"/>
                </a:rPr>
                <a:t>𝑓=</a:t>
              </a:r>
              <a:r>
                <a:rPr lang="en-IN" sz="20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en-IN" sz="2000" i="0">
                  <a:latin typeface="Cambria Math" panose="02040503050406030204" pitchFamily="18" charset="0"/>
                </a:rPr>
                <a:t>𝑠</a:t>
              </a:r>
              <a:r>
                <a:rPr lang="en-IN" sz="20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IN" sz="2000" i="0">
                  <a:latin typeface="Cambria Math" panose="02040503050406030204" pitchFamily="18" charset="0"/>
                </a:rPr>
                <a:t>1^2</a:t>
              </a:r>
              <a:r>
                <a:rPr lang="en-IN" sz="20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)/(</a:t>
              </a:r>
              <a:r>
                <a:rPr lang="en-IN" sz="2000" i="0">
                  <a:latin typeface="Cambria Math" panose="02040503050406030204" pitchFamily="18" charset="0"/>
                </a:rPr>
                <a:t>𝑠</a:t>
              </a:r>
              <a:r>
                <a:rPr lang="en-IN" sz="20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IN" sz="2000" i="0">
                  <a:latin typeface="Cambria Math" panose="02040503050406030204" pitchFamily="18" charset="0"/>
                </a:rPr>
                <a:t>2^2 </a:t>
              </a:r>
              <a:r>
                <a:rPr lang="en-IN" sz="20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)</a:t>
              </a:r>
              <a:endParaRPr lang="en-IN" sz="1400"/>
            </a:p>
          </xdr:txBody>
        </xdr:sp>
      </mc:Fallback>
    </mc:AlternateContent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26670</xdr:colOff>
      <xdr:row>19</xdr:row>
      <xdr:rowOff>57150</xdr:rowOff>
    </xdr:from>
    <xdr:ext cx="2231444" cy="54566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EEAE93B2-E822-766C-D690-D7AC74FC50B8}"/>
                </a:ext>
              </a:extLst>
            </xdr:cNvPr>
            <xdr:cNvSpPr txBox="1"/>
          </xdr:nvSpPr>
          <xdr:spPr>
            <a:xfrm>
              <a:off x="1245870" y="3394710"/>
              <a:ext cx="2231444" cy="5456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IN" sz="1200" i="1">
                        <a:latin typeface="Cambria Math" panose="02040503050406030204" pitchFamily="18" charset="0"/>
                      </a:rPr>
                      <m:t>𝑆𝐸</m:t>
                    </m:r>
                    <m:r>
                      <a:rPr lang="en-IN" sz="1200" i="0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IN" sz="12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n-IN" sz="12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IN" sz="1200" i="1">
                                <a:latin typeface="Cambria Math" panose="02040503050406030204" pitchFamily="18" charset="0"/>
                              </a:rPr>
                              <m:t>𝑃𝐴</m:t>
                            </m:r>
                            <m:d>
                              <m:dPr>
                                <m:ctrlPr>
                                  <a:rPr lang="en-IN" sz="1200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IN" sz="1200" i="0">
                                    <a:latin typeface="Cambria Math" panose="02040503050406030204" pitchFamily="18" charset="0"/>
                                  </a:rPr>
                                  <m:t>1−</m:t>
                                </m:r>
                                <m:sSub>
                                  <m:sSubPr>
                                    <m:ctrlPr>
                                      <a:rPr lang="en-IN" sz="1200" i="1">
                                        <a:solidFill>
                                          <a:srgbClr val="836967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IN" sz="1200" i="1">
                                        <a:latin typeface="Cambria Math" panose="02040503050406030204" pitchFamily="18" charset="0"/>
                                      </a:rPr>
                                      <m:t>𝑝</m:t>
                                    </m:r>
                                  </m:e>
                                  <m:sub>
                                    <m:r>
                                      <a:rPr lang="en-IN" sz="1200" i="1">
                                        <a:latin typeface="Cambria Math" panose="02040503050406030204" pitchFamily="18" charset="0"/>
                                      </a:rPr>
                                      <m:t>𝐴</m:t>
                                    </m:r>
                                  </m:sub>
                                </m:sSub>
                              </m:e>
                            </m:d>
                          </m:num>
                          <m:den>
                            <m:r>
                              <a:rPr lang="en-IN" sz="1200" i="1">
                                <a:latin typeface="Cambria Math" panose="02040503050406030204" pitchFamily="18" charset="0"/>
                              </a:rPr>
                              <m:t>𝑛𝐴</m:t>
                            </m:r>
                          </m:den>
                        </m:f>
                        <m:r>
                          <a:rPr lang="en-IN" sz="1200" i="0">
                            <a:latin typeface="Cambria Math" panose="02040503050406030204" pitchFamily="18" charset="0"/>
                          </a:rPr>
                          <m:t>+</m:t>
                        </m:r>
                        <m:f>
                          <m:fPr>
                            <m:ctrlPr>
                              <a:rPr lang="en-IN" sz="12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en-IN" sz="1200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IN" sz="1200" i="1">
                                    <a:latin typeface="Cambria Math" panose="02040503050406030204" pitchFamily="18" charset="0"/>
                                  </a:rPr>
                                  <m:t>𝑝</m:t>
                                </m:r>
                              </m:e>
                              <m:sub>
                                <m:r>
                                  <a:rPr lang="en-IN" sz="1200" b="0" i="1">
                                    <a:latin typeface="Cambria Math" panose="02040503050406030204" pitchFamily="18" charset="0"/>
                                  </a:rPr>
                                  <m:t>𝐵</m:t>
                                </m:r>
                              </m:sub>
                            </m:sSub>
                            <m:d>
                              <m:dPr>
                                <m:ctrlPr>
                                  <a:rPr lang="en-IN" sz="1200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IN" sz="1200" i="0">
                                    <a:latin typeface="Cambria Math" panose="02040503050406030204" pitchFamily="18" charset="0"/>
                                  </a:rPr>
                                  <m:t>1−</m:t>
                                </m:r>
                                <m:sSub>
                                  <m:sSubPr>
                                    <m:ctrlPr>
                                      <a:rPr lang="en-IN" sz="1200" i="1">
                                        <a:solidFill>
                                          <a:srgbClr val="836967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IN" sz="1200" i="1">
                                        <a:latin typeface="Cambria Math" panose="02040503050406030204" pitchFamily="18" charset="0"/>
                                      </a:rPr>
                                      <m:t>𝜌</m:t>
                                    </m:r>
                                  </m:e>
                                  <m:sub>
                                    <m:r>
                                      <a:rPr lang="en-IN" sz="1200" i="1">
                                        <a:latin typeface="Cambria Math" panose="02040503050406030204" pitchFamily="18" charset="0"/>
                                      </a:rPr>
                                      <m:t>𝐵</m:t>
                                    </m:r>
                                  </m:sub>
                                </m:sSub>
                              </m:e>
                            </m:d>
                          </m:num>
                          <m:den>
                            <m:r>
                              <a:rPr lang="en-IN" sz="1200" i="1">
                                <a:latin typeface="Cambria Math" panose="02040503050406030204" pitchFamily="18" charset="0"/>
                              </a:rPr>
                              <m:t>𝑛𝐵</m:t>
                            </m:r>
                          </m:den>
                        </m:f>
                      </m:e>
                    </m:rad>
                  </m:oMath>
                </m:oMathPara>
              </a14:m>
              <a:endParaRPr lang="en-IN" sz="12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EEAE93B2-E822-766C-D690-D7AC74FC50B8}"/>
                </a:ext>
              </a:extLst>
            </xdr:cNvPr>
            <xdr:cNvSpPr txBox="1"/>
          </xdr:nvSpPr>
          <xdr:spPr>
            <a:xfrm>
              <a:off x="1245870" y="3394710"/>
              <a:ext cx="2231444" cy="5456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IN" sz="1200" i="0">
                  <a:latin typeface="Cambria Math" panose="02040503050406030204" pitchFamily="18" charset="0"/>
                </a:rPr>
                <a:t>𝑆𝐸=</a:t>
              </a:r>
              <a:r>
                <a:rPr lang="en-IN" sz="12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√(</a:t>
              </a:r>
              <a:r>
                <a:rPr lang="en-IN" sz="1200" i="0">
                  <a:latin typeface="Cambria Math" panose="02040503050406030204" pitchFamily="18" charset="0"/>
                </a:rPr>
                <a:t>𝑃𝐴</a:t>
              </a:r>
              <a:r>
                <a:rPr lang="en-IN" sz="12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en-IN" sz="1200" i="0">
                  <a:latin typeface="Cambria Math" panose="02040503050406030204" pitchFamily="18" charset="0"/>
                </a:rPr>
                <a:t>1−𝑝</a:t>
              </a:r>
              <a:r>
                <a:rPr lang="en-IN" sz="12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IN" sz="1200" i="0">
                  <a:latin typeface="Cambria Math" panose="02040503050406030204" pitchFamily="18" charset="0"/>
                </a:rPr>
                <a:t>𝐴 )</a:t>
              </a:r>
              <a:r>
                <a:rPr lang="en-IN" sz="12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/</a:t>
              </a:r>
              <a:r>
                <a:rPr lang="en-IN" sz="1200" i="0">
                  <a:latin typeface="Cambria Math" panose="02040503050406030204" pitchFamily="18" charset="0"/>
                </a:rPr>
                <a:t>𝑛𝐴+</a:t>
              </a:r>
              <a:r>
                <a:rPr lang="en-IN" sz="12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en-IN" sz="1200" i="0">
                  <a:latin typeface="Cambria Math" panose="02040503050406030204" pitchFamily="18" charset="0"/>
                </a:rPr>
                <a:t>𝑝</a:t>
              </a:r>
              <a:r>
                <a:rPr lang="en-IN" sz="12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IN" sz="1200" b="0" i="0">
                  <a:latin typeface="Cambria Math" panose="02040503050406030204" pitchFamily="18" charset="0"/>
                </a:rPr>
                <a:t>𝐵</a:t>
              </a:r>
              <a:r>
                <a:rPr lang="en-IN" sz="1200" b="0" i="0">
                  <a:solidFill>
                    <a:srgbClr val="836967"/>
                  </a:solidFill>
                  <a:latin typeface="Cambria Math" panose="02040503050406030204" pitchFamily="18" charset="0"/>
                </a:rPr>
                <a:t> (</a:t>
              </a:r>
              <a:r>
                <a:rPr lang="en-IN" sz="1200" i="0">
                  <a:latin typeface="Cambria Math" panose="02040503050406030204" pitchFamily="18" charset="0"/>
                </a:rPr>
                <a:t>1−𝜌</a:t>
              </a:r>
              <a:r>
                <a:rPr lang="en-IN" sz="12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IN" sz="1200" i="0">
                  <a:latin typeface="Cambria Math" panose="02040503050406030204" pitchFamily="18" charset="0"/>
                </a:rPr>
                <a:t>𝐵 )</a:t>
              </a:r>
              <a:r>
                <a:rPr lang="en-IN" sz="12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)/</a:t>
              </a:r>
              <a:r>
                <a:rPr lang="en-IN" sz="1200" i="0">
                  <a:latin typeface="Cambria Math" panose="02040503050406030204" pitchFamily="18" charset="0"/>
                </a:rPr>
                <a:t>𝑛𝐵</a:t>
              </a:r>
              <a:r>
                <a:rPr lang="en-IN" sz="12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)</a:t>
              </a:r>
              <a:endParaRPr lang="en-IN" sz="1200"/>
            </a:p>
          </xdr:txBody>
        </xdr:sp>
      </mc:Fallback>
    </mc:AlternateContent>
    <xdr:clientData/>
  </xdr:oneCellAnchor>
  <xdr:oneCellAnchor>
    <xdr:from>
      <xdr:col>2</xdr:col>
      <xdr:colOff>3810</xdr:colOff>
      <xdr:row>30</xdr:row>
      <xdr:rowOff>179070</xdr:rowOff>
    </xdr:from>
    <xdr:ext cx="1133324" cy="41819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01859595-B984-FDEF-7BBE-93E990C8B0A4}"/>
                </a:ext>
              </a:extLst>
            </xdr:cNvPr>
            <xdr:cNvSpPr txBox="1"/>
          </xdr:nvSpPr>
          <xdr:spPr>
            <a:xfrm>
              <a:off x="1223010" y="5528310"/>
              <a:ext cx="1133324" cy="41819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IN" sz="1400" i="1">
                        <a:latin typeface="Cambria Math" panose="02040503050406030204" pitchFamily="18" charset="0"/>
                      </a:rPr>
                      <m:t>𝑍</m:t>
                    </m:r>
                    <m:r>
                      <a:rPr lang="en-IN" sz="1400" i="0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IN" sz="14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d>
                          <m:dPr>
                            <m:ctrlPr>
                              <a:rPr lang="en-IN" sz="14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IN" sz="1400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IN" sz="1400" i="1">
                                    <a:latin typeface="Cambria Math" panose="02040503050406030204" pitchFamily="18" charset="0"/>
                                  </a:rPr>
                                  <m:t>𝜌</m:t>
                                </m:r>
                              </m:e>
                              <m:sub>
                                <m:r>
                                  <a:rPr lang="en-IN" sz="1400" i="1">
                                    <a:latin typeface="Cambria Math" panose="02040503050406030204" pitchFamily="18" charset="0"/>
                                  </a:rPr>
                                  <m:t>𝐴</m:t>
                                </m:r>
                              </m:sub>
                            </m:sSub>
                            <m:r>
                              <a:rPr lang="en-IN" sz="1400" i="0"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en-IN" sz="1400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IN" sz="1400" i="1">
                                    <a:latin typeface="Cambria Math" panose="02040503050406030204" pitchFamily="18" charset="0"/>
                                  </a:rPr>
                                  <m:t>𝜌</m:t>
                                </m:r>
                              </m:e>
                              <m:sub>
                                <m:r>
                                  <a:rPr lang="en-IN" sz="1400" i="1">
                                    <a:latin typeface="Cambria Math" panose="02040503050406030204" pitchFamily="18" charset="0"/>
                                  </a:rPr>
                                  <m:t>𝐵</m:t>
                                </m:r>
                              </m:sub>
                            </m:sSub>
                          </m:e>
                        </m:d>
                      </m:num>
                      <m:den>
                        <m:r>
                          <a:rPr lang="en-IN" sz="1400" i="1">
                            <a:latin typeface="Cambria Math" panose="02040503050406030204" pitchFamily="18" charset="0"/>
                          </a:rPr>
                          <m:t>𝑆𝐸</m:t>
                        </m:r>
                      </m:den>
                    </m:f>
                  </m:oMath>
                </m:oMathPara>
              </a14:m>
              <a:endParaRPr lang="en-IN" sz="14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01859595-B984-FDEF-7BBE-93E990C8B0A4}"/>
                </a:ext>
              </a:extLst>
            </xdr:cNvPr>
            <xdr:cNvSpPr txBox="1"/>
          </xdr:nvSpPr>
          <xdr:spPr>
            <a:xfrm>
              <a:off x="1223010" y="5528310"/>
              <a:ext cx="1133324" cy="41819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IN" sz="1400" i="0">
                  <a:latin typeface="Cambria Math" panose="02040503050406030204" pitchFamily="18" charset="0"/>
                </a:rPr>
                <a:t>𝑍=</a:t>
              </a:r>
              <a:r>
                <a:rPr lang="en-IN" sz="14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((</a:t>
              </a:r>
              <a:r>
                <a:rPr lang="en-IN" sz="1400" i="0">
                  <a:latin typeface="Cambria Math" panose="02040503050406030204" pitchFamily="18" charset="0"/>
                </a:rPr>
                <a:t>𝜌</a:t>
              </a:r>
              <a:r>
                <a:rPr lang="en-IN" sz="14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IN" sz="1400" i="0">
                  <a:latin typeface="Cambria Math" panose="02040503050406030204" pitchFamily="18" charset="0"/>
                </a:rPr>
                <a:t>𝐴−𝜌</a:t>
              </a:r>
              <a:r>
                <a:rPr lang="en-IN" sz="14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IN" sz="1400" i="0">
                  <a:latin typeface="Cambria Math" panose="02040503050406030204" pitchFamily="18" charset="0"/>
                </a:rPr>
                <a:t>𝐵 )</a:t>
              </a:r>
              <a:r>
                <a:rPr lang="en-IN" sz="14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)/</a:t>
              </a:r>
              <a:r>
                <a:rPr lang="en-IN" sz="1400" i="0">
                  <a:latin typeface="Cambria Math" panose="02040503050406030204" pitchFamily="18" charset="0"/>
                </a:rPr>
                <a:t>𝑆𝐸</a:t>
              </a:r>
              <a:endParaRPr lang="en-IN" sz="1400"/>
            </a:p>
          </xdr:txBody>
        </xdr:sp>
      </mc:Fallback>
    </mc:AlternateContent>
    <xdr:clientData/>
  </xdr:one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56E5B-0A3B-4D31-A899-3FBF861094FA}">
  <dimension ref="A2:O32"/>
  <sheetViews>
    <sheetView topLeftCell="B10" zoomScale="91" workbookViewId="0">
      <selection activeCell="H36" sqref="H36"/>
    </sheetView>
  </sheetViews>
  <sheetFormatPr defaultRowHeight="14.4"/>
  <cols>
    <col min="11" max="11" width="9.6640625" customWidth="1"/>
  </cols>
  <sheetData>
    <row r="2" spans="1:11" ht="18">
      <c r="A2" s="1" t="s">
        <v>0</v>
      </c>
      <c r="C2" s="3" t="s">
        <v>7</v>
      </c>
    </row>
    <row r="4" spans="1:11" ht="18">
      <c r="A4" s="2" t="s">
        <v>1</v>
      </c>
      <c r="B4" s="4" t="s">
        <v>10</v>
      </c>
      <c r="C4" s="4" t="s">
        <v>4</v>
      </c>
      <c r="D4" s="4" t="s">
        <v>5</v>
      </c>
      <c r="E4" s="4" t="s">
        <v>6</v>
      </c>
      <c r="F4" s="4" t="s">
        <v>8</v>
      </c>
    </row>
    <row r="5" spans="1:11">
      <c r="B5" s="4" t="s">
        <v>2</v>
      </c>
      <c r="C5" s="4">
        <v>50</v>
      </c>
      <c r="D5" s="4">
        <v>30</v>
      </c>
      <c r="E5" s="4">
        <v>20</v>
      </c>
      <c r="F5" s="4">
        <v>100</v>
      </c>
    </row>
    <row r="6" spans="1:11">
      <c r="B6" s="4" t="s">
        <v>3</v>
      </c>
      <c r="C6" s="4">
        <v>40</v>
      </c>
      <c r="D6" s="4">
        <v>45</v>
      </c>
      <c r="E6" s="4">
        <v>35</v>
      </c>
      <c r="F6" s="4">
        <v>120</v>
      </c>
    </row>
    <row r="7" spans="1:11">
      <c r="B7" s="4" t="s">
        <v>8</v>
      </c>
      <c r="C7" s="4">
        <v>90</v>
      </c>
      <c r="D7" s="4">
        <v>75</v>
      </c>
      <c r="E7" s="4">
        <v>55</v>
      </c>
      <c r="F7" s="4">
        <v>220</v>
      </c>
    </row>
    <row r="10" spans="1:11">
      <c r="C10" t="s">
        <v>21</v>
      </c>
    </row>
    <row r="11" spans="1:11">
      <c r="C11" t="s">
        <v>22</v>
      </c>
    </row>
    <row r="13" spans="1:11">
      <c r="C13" s="3" t="s">
        <v>17</v>
      </c>
    </row>
    <row r="15" spans="1:11">
      <c r="C15" t="s">
        <v>9</v>
      </c>
      <c r="E15" t="s">
        <v>11</v>
      </c>
    </row>
    <row r="16" spans="1:11">
      <c r="E16" t="s">
        <v>12</v>
      </c>
      <c r="K16" t="s">
        <v>36</v>
      </c>
    </row>
    <row r="17" spans="3:15">
      <c r="E17" t="s">
        <v>13</v>
      </c>
      <c r="K17">
        <f>(2-1)*(3-1)</f>
        <v>2</v>
      </c>
    </row>
    <row r="19" spans="3:15">
      <c r="K19" t="s">
        <v>23</v>
      </c>
      <c r="L19" s="5">
        <v>5.9909999999999997</v>
      </c>
    </row>
    <row r="20" spans="3:15">
      <c r="C20" s="4" t="s">
        <v>10</v>
      </c>
      <c r="D20" s="4" t="s">
        <v>4</v>
      </c>
      <c r="E20" s="4" t="s">
        <v>14</v>
      </c>
      <c r="F20" s="4" t="s">
        <v>5</v>
      </c>
      <c r="G20" s="4" t="s">
        <v>15</v>
      </c>
      <c r="H20" s="4" t="s">
        <v>6</v>
      </c>
      <c r="I20" s="4" t="s">
        <v>16</v>
      </c>
    </row>
    <row r="21" spans="3:15" ht="21">
      <c r="C21" s="4" t="s">
        <v>2</v>
      </c>
      <c r="D21" s="4">
        <v>50</v>
      </c>
      <c r="E21" s="4">
        <f>F5*C7/F7</f>
        <v>40.909090909090907</v>
      </c>
      <c r="F21" s="4">
        <v>30</v>
      </c>
      <c r="G21" s="4">
        <f>F5*D7/F7</f>
        <v>34.090909090909093</v>
      </c>
      <c r="H21" s="4">
        <v>20</v>
      </c>
      <c r="I21" s="4">
        <f>F5*E7/F7</f>
        <v>25</v>
      </c>
      <c r="K21" s="30" t="s">
        <v>147</v>
      </c>
    </row>
    <row r="22" spans="3:15">
      <c r="C22" s="4" t="s">
        <v>3</v>
      </c>
      <c r="D22" s="4">
        <v>40</v>
      </c>
      <c r="E22" s="4">
        <f>F6*C7/F7</f>
        <v>49.090909090909093</v>
      </c>
      <c r="F22" s="4">
        <v>45</v>
      </c>
      <c r="G22" s="4">
        <f>F6*D7/F7</f>
        <v>40.909090909090907</v>
      </c>
      <c r="H22" s="4">
        <v>35</v>
      </c>
      <c r="I22" s="4">
        <f>F6*E7/F7</f>
        <v>30</v>
      </c>
      <c r="K22" s="3" t="s">
        <v>24</v>
      </c>
      <c r="L22" s="3"/>
      <c r="M22" s="3"/>
      <c r="N22" s="3"/>
      <c r="O22" s="3"/>
    </row>
    <row r="24" spans="3:15">
      <c r="K24" s="6" t="s">
        <v>25</v>
      </c>
    </row>
    <row r="25" spans="3:15">
      <c r="D25" t="s">
        <v>18</v>
      </c>
      <c r="E25" t="s">
        <v>19</v>
      </c>
      <c r="F25" t="s">
        <v>20</v>
      </c>
      <c r="G25" t="s">
        <v>49</v>
      </c>
      <c r="H25" t="s">
        <v>50</v>
      </c>
    </row>
    <row r="26" spans="3:15">
      <c r="D26">
        <v>50</v>
      </c>
      <c r="E26">
        <f>E21</f>
        <v>40.909090909090907</v>
      </c>
      <c r="F26">
        <f t="shared" ref="F26:F31" si="0">D26-E26</f>
        <v>9.0909090909090935</v>
      </c>
      <c r="G26">
        <f t="shared" ref="G26:G31" si="1">F26*F26</f>
        <v>82.644628099173602</v>
      </c>
      <c r="H26">
        <f t="shared" ref="H26:H31" si="2">G26/E26</f>
        <v>2.0202020202020217</v>
      </c>
    </row>
    <row r="27" spans="3:15">
      <c r="D27">
        <v>40</v>
      </c>
      <c r="E27">
        <f>E22</f>
        <v>49.090909090909093</v>
      </c>
      <c r="F27">
        <f t="shared" si="0"/>
        <v>-9.0909090909090935</v>
      </c>
      <c r="G27">
        <f t="shared" si="1"/>
        <v>82.644628099173602</v>
      </c>
      <c r="H27">
        <f t="shared" si="2"/>
        <v>1.6835016835016845</v>
      </c>
    </row>
    <row r="28" spans="3:15">
      <c r="D28">
        <v>30</v>
      </c>
      <c r="E28">
        <f>G21</f>
        <v>34.090909090909093</v>
      </c>
      <c r="F28">
        <f t="shared" si="0"/>
        <v>-4.0909090909090935</v>
      </c>
      <c r="G28">
        <f t="shared" si="1"/>
        <v>16.735537190082667</v>
      </c>
      <c r="H28">
        <f t="shared" si="2"/>
        <v>0.49090909090909152</v>
      </c>
    </row>
    <row r="29" spans="3:15">
      <c r="D29">
        <v>45</v>
      </c>
      <c r="E29">
        <f>G22</f>
        <v>40.909090909090907</v>
      </c>
      <c r="F29">
        <f t="shared" si="0"/>
        <v>4.0909090909090935</v>
      </c>
      <c r="G29">
        <f t="shared" si="1"/>
        <v>16.735537190082667</v>
      </c>
      <c r="H29">
        <f t="shared" si="2"/>
        <v>0.40909090909090967</v>
      </c>
    </row>
    <row r="30" spans="3:15">
      <c r="D30">
        <v>20</v>
      </c>
      <c r="E30">
        <f>I21</f>
        <v>25</v>
      </c>
      <c r="F30">
        <f t="shared" si="0"/>
        <v>-5</v>
      </c>
      <c r="G30">
        <f t="shared" si="1"/>
        <v>25</v>
      </c>
      <c r="H30">
        <f t="shared" si="2"/>
        <v>1</v>
      </c>
    </row>
    <row r="31" spans="3:15">
      <c r="D31">
        <v>35</v>
      </c>
      <c r="E31">
        <f>I22</f>
        <v>30</v>
      </c>
      <c r="F31">
        <f t="shared" si="0"/>
        <v>5</v>
      </c>
      <c r="G31">
        <f t="shared" si="1"/>
        <v>25</v>
      </c>
      <c r="H31" s="3">
        <f t="shared" si="2"/>
        <v>0.83333333333333337</v>
      </c>
    </row>
    <row r="32" spans="3:15">
      <c r="H32" s="5">
        <f>SUM(H26:H31)</f>
        <v>6.4370370370370402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12179-A6B9-4151-91FD-E1522325A376}">
  <dimension ref="A2:M36"/>
  <sheetViews>
    <sheetView topLeftCell="A5" workbookViewId="0">
      <selection activeCell="I23" sqref="I23"/>
    </sheetView>
  </sheetViews>
  <sheetFormatPr defaultRowHeight="14.4"/>
  <cols>
    <col min="10" max="10" width="9.21875" customWidth="1"/>
  </cols>
  <sheetData>
    <row r="2" spans="1:10" ht="18">
      <c r="A2" s="2" t="s">
        <v>26</v>
      </c>
    </row>
    <row r="3" spans="1:10">
      <c r="B3" s="4" t="s">
        <v>27</v>
      </c>
      <c r="C3" s="4" t="s">
        <v>28</v>
      </c>
      <c r="D3" s="4" t="s">
        <v>30</v>
      </c>
      <c r="E3" s="4" t="s">
        <v>29</v>
      </c>
      <c r="F3" s="4" t="s">
        <v>8</v>
      </c>
    </row>
    <row r="4" spans="1:10">
      <c r="B4" s="4" t="s">
        <v>31</v>
      </c>
      <c r="C4" s="4">
        <v>20</v>
      </c>
      <c r="D4" s="4">
        <v>30</v>
      </c>
      <c r="E4" s="4">
        <v>10</v>
      </c>
      <c r="F4" s="4">
        <v>60</v>
      </c>
    </row>
    <row r="5" spans="1:10">
      <c r="B5" s="4" t="s">
        <v>32</v>
      </c>
      <c r="C5" s="4">
        <v>15</v>
      </c>
      <c r="D5" s="4">
        <v>25</v>
      </c>
      <c r="E5" s="4">
        <v>20</v>
      </c>
      <c r="F5" s="4">
        <v>60</v>
      </c>
    </row>
    <row r="6" spans="1:10">
      <c r="B6" s="4" t="s">
        <v>35</v>
      </c>
      <c r="C6" s="4">
        <v>10</v>
      </c>
      <c r="D6" s="4">
        <v>15</v>
      </c>
      <c r="E6" s="4">
        <v>20</v>
      </c>
      <c r="F6" s="4">
        <v>45</v>
      </c>
    </row>
    <row r="7" spans="1:10">
      <c r="B7" s="4" t="s">
        <v>8</v>
      </c>
      <c r="C7" s="4">
        <v>45</v>
      </c>
      <c r="D7" s="4">
        <v>70</v>
      </c>
      <c r="E7" s="4">
        <v>50</v>
      </c>
      <c r="F7" s="4">
        <v>165</v>
      </c>
    </row>
    <row r="10" spans="1:10">
      <c r="B10" t="s">
        <v>33</v>
      </c>
    </row>
    <row r="11" spans="1:10">
      <c r="B11" t="s">
        <v>34</v>
      </c>
    </row>
    <row r="13" spans="1:10">
      <c r="B13" s="3" t="s">
        <v>17</v>
      </c>
    </row>
    <row r="15" spans="1:10">
      <c r="B15" t="s">
        <v>9</v>
      </c>
      <c r="D15" t="s">
        <v>11</v>
      </c>
      <c r="J15" t="s">
        <v>36</v>
      </c>
    </row>
    <row r="16" spans="1:10">
      <c r="D16" t="s">
        <v>12</v>
      </c>
      <c r="J16">
        <f>(3-1)*(3-1)</f>
        <v>4</v>
      </c>
    </row>
    <row r="17" spans="2:13">
      <c r="D17" t="s">
        <v>13</v>
      </c>
    </row>
    <row r="18" spans="2:13" ht="21">
      <c r="J18" t="s">
        <v>23</v>
      </c>
      <c r="K18" s="5">
        <v>9.4879999999999995</v>
      </c>
      <c r="M18" s="30" t="s">
        <v>147</v>
      </c>
    </row>
    <row r="20" spans="2:13">
      <c r="B20" s="4" t="s">
        <v>27</v>
      </c>
      <c r="C20" s="4" t="s">
        <v>28</v>
      </c>
      <c r="D20" s="4" t="s">
        <v>14</v>
      </c>
      <c r="E20" s="4" t="s">
        <v>30</v>
      </c>
      <c r="F20" s="4" t="s">
        <v>15</v>
      </c>
      <c r="G20" s="4" t="s">
        <v>29</v>
      </c>
      <c r="H20" s="4" t="s">
        <v>16</v>
      </c>
      <c r="J20" s="3" t="s">
        <v>37</v>
      </c>
    </row>
    <row r="21" spans="2:13">
      <c r="B21" s="4" t="s">
        <v>31</v>
      </c>
      <c r="C21" s="4">
        <v>20</v>
      </c>
      <c r="D21" s="4">
        <f>F4*C7/F7</f>
        <v>16.363636363636363</v>
      </c>
      <c r="E21" s="4">
        <v>30</v>
      </c>
      <c r="F21" s="4">
        <f>F4*D7/F7</f>
        <v>25.454545454545453</v>
      </c>
      <c r="G21" s="4">
        <v>10</v>
      </c>
      <c r="H21" s="4">
        <f>F4*E7/F7</f>
        <v>18.181818181818183</v>
      </c>
    </row>
    <row r="22" spans="2:13">
      <c r="B22" s="4" t="s">
        <v>32</v>
      </c>
      <c r="C22" s="4">
        <v>15</v>
      </c>
      <c r="D22" s="4">
        <f>F5*C7/F7</f>
        <v>16.363636363636363</v>
      </c>
      <c r="E22" s="4">
        <v>25</v>
      </c>
      <c r="F22" s="4">
        <f>F5*D7/F7</f>
        <v>25.454545454545453</v>
      </c>
      <c r="G22" s="4">
        <v>20</v>
      </c>
      <c r="H22" s="4">
        <f>F5*E7/F7</f>
        <v>18.181818181818183</v>
      </c>
      <c r="J22" t="s">
        <v>38</v>
      </c>
    </row>
    <row r="23" spans="2:13">
      <c r="B23" s="4" t="s">
        <v>35</v>
      </c>
      <c r="C23" s="4">
        <v>10</v>
      </c>
      <c r="D23" s="4">
        <f>F6*C7/F7</f>
        <v>12.272727272727273</v>
      </c>
      <c r="E23" s="4">
        <v>15</v>
      </c>
      <c r="F23" s="4">
        <f>F6*D7/F7</f>
        <v>19.09090909090909</v>
      </c>
      <c r="G23" s="4">
        <v>20</v>
      </c>
      <c r="H23" s="4">
        <f>F6*E7/F7</f>
        <v>13.636363636363637</v>
      </c>
    </row>
    <row r="26" spans="2:13">
      <c r="B26" t="s">
        <v>18</v>
      </c>
      <c r="C26" t="s">
        <v>19</v>
      </c>
      <c r="D26" t="s">
        <v>20</v>
      </c>
      <c r="E26" t="s">
        <v>49</v>
      </c>
      <c r="F26" t="s">
        <v>50</v>
      </c>
    </row>
    <row r="27" spans="2:13">
      <c r="B27">
        <v>20</v>
      </c>
      <c r="C27">
        <f>D21</f>
        <v>16.363636363636363</v>
      </c>
      <c r="D27">
        <f t="shared" ref="D27:D35" si="0">B27-C27</f>
        <v>3.6363636363636367</v>
      </c>
      <c r="E27">
        <f t="shared" ref="E27:E35" si="1">D27*D27</f>
        <v>13.223140495867771</v>
      </c>
      <c r="F27">
        <f t="shared" ref="F27:F35" si="2">E27/C27</f>
        <v>0.80808080808080818</v>
      </c>
    </row>
    <row r="28" spans="2:13">
      <c r="B28">
        <v>15</v>
      </c>
      <c r="C28">
        <f>D22</f>
        <v>16.363636363636363</v>
      </c>
      <c r="D28">
        <f t="shared" si="0"/>
        <v>-1.3636363636363633</v>
      </c>
      <c r="E28">
        <f t="shared" si="1"/>
        <v>1.8595041322314041</v>
      </c>
      <c r="F28">
        <f t="shared" si="2"/>
        <v>0.11363636363636359</v>
      </c>
    </row>
    <row r="29" spans="2:13">
      <c r="B29">
        <v>10</v>
      </c>
      <c r="C29">
        <f>D23</f>
        <v>12.272727272727273</v>
      </c>
      <c r="D29">
        <f t="shared" si="0"/>
        <v>-2.2727272727272734</v>
      </c>
      <c r="E29">
        <f t="shared" si="1"/>
        <v>5.1652892561983501</v>
      </c>
      <c r="F29">
        <f t="shared" si="2"/>
        <v>0.42087542087542112</v>
      </c>
    </row>
    <row r="30" spans="2:13">
      <c r="B30">
        <v>30</v>
      </c>
      <c r="C30">
        <f>F21</f>
        <v>25.454545454545453</v>
      </c>
      <c r="D30">
        <f t="shared" si="0"/>
        <v>4.5454545454545467</v>
      </c>
      <c r="E30">
        <f t="shared" si="1"/>
        <v>20.6611570247934</v>
      </c>
      <c r="F30">
        <f t="shared" si="2"/>
        <v>0.81168831168831224</v>
      </c>
    </row>
    <row r="31" spans="2:13">
      <c r="B31">
        <v>25</v>
      </c>
      <c r="C31">
        <f>F22</f>
        <v>25.454545454545453</v>
      </c>
      <c r="D31">
        <f t="shared" si="0"/>
        <v>-0.45454545454545325</v>
      </c>
      <c r="E31">
        <f t="shared" si="1"/>
        <v>0.2066115702479327</v>
      </c>
      <c r="F31">
        <f t="shared" si="2"/>
        <v>8.116883116883071E-3</v>
      </c>
    </row>
    <row r="32" spans="2:13">
      <c r="B32">
        <v>15</v>
      </c>
      <c r="C32">
        <f>F23</f>
        <v>19.09090909090909</v>
      </c>
      <c r="D32">
        <f t="shared" si="0"/>
        <v>-4.0909090909090899</v>
      </c>
      <c r="E32">
        <f t="shared" si="1"/>
        <v>16.735537190082638</v>
      </c>
      <c r="F32">
        <f t="shared" si="2"/>
        <v>0.8766233766233763</v>
      </c>
    </row>
    <row r="33" spans="2:6">
      <c r="B33">
        <v>10</v>
      </c>
      <c r="C33">
        <f>H21</f>
        <v>18.181818181818183</v>
      </c>
      <c r="D33">
        <f t="shared" si="0"/>
        <v>-8.1818181818181834</v>
      </c>
      <c r="E33">
        <f t="shared" si="1"/>
        <v>66.94214876033061</v>
      </c>
      <c r="F33">
        <f t="shared" si="2"/>
        <v>3.6818181818181834</v>
      </c>
    </row>
    <row r="34" spans="2:6">
      <c r="B34">
        <v>20</v>
      </c>
      <c r="C34">
        <f>H22</f>
        <v>18.181818181818183</v>
      </c>
      <c r="D34">
        <f t="shared" si="0"/>
        <v>1.8181818181818166</v>
      </c>
      <c r="E34">
        <f t="shared" si="1"/>
        <v>3.3057851239669365</v>
      </c>
      <c r="F34">
        <f t="shared" si="2"/>
        <v>0.18181818181818149</v>
      </c>
    </row>
    <row r="35" spans="2:6">
      <c r="B35">
        <v>20</v>
      </c>
      <c r="C35">
        <f>H23</f>
        <v>13.636363636363637</v>
      </c>
      <c r="D35">
        <f t="shared" si="0"/>
        <v>6.3636363636363633</v>
      </c>
      <c r="E35">
        <f t="shared" si="1"/>
        <v>40.495867768595041</v>
      </c>
      <c r="F35" s="3">
        <f t="shared" si="2"/>
        <v>2.9696969696969697</v>
      </c>
    </row>
    <row r="36" spans="2:6">
      <c r="F36" s="5">
        <f>SUM(F27:F35)</f>
        <v>9.8723544973545003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E16FD-A7DF-460D-9136-F738E68B80E8}">
  <dimension ref="A2:P28"/>
  <sheetViews>
    <sheetView topLeftCell="A8" workbookViewId="0">
      <selection activeCell="G18" sqref="G18"/>
    </sheetView>
  </sheetViews>
  <sheetFormatPr defaultRowHeight="14.4"/>
  <cols>
    <col min="11" max="11" width="11.109375" customWidth="1"/>
    <col min="13" max="13" width="11" customWidth="1"/>
  </cols>
  <sheetData>
    <row r="2" spans="1:14">
      <c r="B2" s="3" t="s">
        <v>40</v>
      </c>
    </row>
    <row r="4" spans="1:14" ht="18">
      <c r="A4" s="2" t="s">
        <v>39</v>
      </c>
      <c r="B4" s="4" t="s">
        <v>119</v>
      </c>
      <c r="C4" s="17" t="s">
        <v>120</v>
      </c>
      <c r="D4" s="18"/>
      <c r="E4" s="18"/>
      <c r="F4" s="19"/>
      <c r="G4" s="15" t="s">
        <v>143</v>
      </c>
      <c r="J4" s="21" t="s">
        <v>134</v>
      </c>
      <c r="K4" s="21"/>
      <c r="L4" s="21"/>
    </row>
    <row r="5" spans="1:14">
      <c r="B5" s="4" t="s">
        <v>123</v>
      </c>
      <c r="C5" s="12">
        <v>20</v>
      </c>
      <c r="D5" s="12">
        <v>25</v>
      </c>
      <c r="E5" s="4">
        <v>18</v>
      </c>
      <c r="F5" s="4">
        <v>22</v>
      </c>
      <c r="G5">
        <f>SUM(C5:F5)</f>
        <v>85</v>
      </c>
    </row>
    <row r="6" spans="1:14">
      <c r="B6" s="4" t="s">
        <v>122</v>
      </c>
      <c r="C6" s="12">
        <v>15</v>
      </c>
      <c r="D6" s="12">
        <v>19</v>
      </c>
      <c r="E6" s="4">
        <v>17</v>
      </c>
      <c r="F6" s="4">
        <v>21</v>
      </c>
      <c r="G6">
        <f>SUM(C6:F6)</f>
        <v>72</v>
      </c>
    </row>
    <row r="7" spans="1:14" ht="15.6">
      <c r="B7" s="4" t="s">
        <v>121</v>
      </c>
      <c r="C7" s="12">
        <v>12</v>
      </c>
      <c r="D7" s="12">
        <v>12</v>
      </c>
      <c r="E7" s="4">
        <v>14</v>
      </c>
      <c r="F7" s="4">
        <v>11</v>
      </c>
      <c r="G7">
        <f>SUM(C7:F7)</f>
        <v>49</v>
      </c>
      <c r="J7" s="20" t="s">
        <v>94</v>
      </c>
      <c r="K7" s="9" t="s">
        <v>146</v>
      </c>
      <c r="L7" s="14"/>
      <c r="M7" s="14"/>
      <c r="N7" s="5">
        <f>N12</f>
        <v>322.01942330097086</v>
      </c>
    </row>
    <row r="8" spans="1:14" ht="15.6">
      <c r="J8" s="20"/>
      <c r="K8" s="14" t="s">
        <v>135</v>
      </c>
      <c r="L8" s="14"/>
      <c r="M8" s="14"/>
    </row>
    <row r="9" spans="1:14">
      <c r="C9" s="6"/>
    </row>
    <row r="10" spans="1:14">
      <c r="B10" t="s">
        <v>124</v>
      </c>
      <c r="M10" t="s">
        <v>145</v>
      </c>
    </row>
    <row r="11" spans="1:14">
      <c r="B11" t="s">
        <v>125</v>
      </c>
      <c r="K11" t="s">
        <v>138</v>
      </c>
      <c r="L11" s="13" t="s">
        <v>139</v>
      </c>
      <c r="M11" t="s">
        <v>140</v>
      </c>
      <c r="N11" s="13" t="s">
        <v>141</v>
      </c>
    </row>
    <row r="12" spans="1:14">
      <c r="J12" t="s">
        <v>136</v>
      </c>
      <c r="K12" s="16">
        <f>K22</f>
        <v>3685.3334</v>
      </c>
      <c r="L12">
        <v>2</v>
      </c>
      <c r="M12">
        <f>K12/L12</f>
        <v>1842.6667</v>
      </c>
      <c r="N12" s="22">
        <f>M12/M13</f>
        <v>322.01942330097086</v>
      </c>
    </row>
    <row r="13" spans="1:14">
      <c r="J13" t="s">
        <v>137</v>
      </c>
      <c r="K13">
        <f>O22</f>
        <v>51.5</v>
      </c>
      <c r="L13">
        <v>9</v>
      </c>
      <c r="M13">
        <f>K13/L13</f>
        <v>5.7222222222222223</v>
      </c>
      <c r="N13" s="22"/>
    </row>
    <row r="14" spans="1:14">
      <c r="B14" t="s">
        <v>126</v>
      </c>
      <c r="C14">
        <v>12</v>
      </c>
    </row>
    <row r="15" spans="1:14">
      <c r="B15" t="s">
        <v>127</v>
      </c>
      <c r="C15">
        <v>3</v>
      </c>
    </row>
    <row r="16" spans="1:14">
      <c r="B16" t="s">
        <v>128</v>
      </c>
      <c r="C16">
        <v>4</v>
      </c>
    </row>
    <row r="18" spans="2:16">
      <c r="B18" t="s">
        <v>129</v>
      </c>
      <c r="D18" t="s">
        <v>130</v>
      </c>
      <c r="J18" t="s">
        <v>142</v>
      </c>
      <c r="N18" t="s">
        <v>144</v>
      </c>
    </row>
    <row r="19" spans="2:16">
      <c r="D19" s="5">
        <f>C15-1</f>
        <v>2</v>
      </c>
    </row>
    <row r="21" spans="2:16">
      <c r="B21" t="s">
        <v>131</v>
      </c>
      <c r="D21" t="s">
        <v>132</v>
      </c>
      <c r="K21">
        <f>((85*85)+(72*72)+(49*49))/4</f>
        <v>3702.5</v>
      </c>
      <c r="L21">
        <v>17.166599999999999</v>
      </c>
      <c r="O21">
        <f>(20*20)+(25*25)+(18*18)+(22*22)+(15*15)+(19*19)+(17*17)+(21*21)+(12*12)+(12*12)+(14*14)+(11*11)</f>
        <v>3754</v>
      </c>
      <c r="P21">
        <f>K21</f>
        <v>3702.5</v>
      </c>
    </row>
    <row r="22" spans="2:16">
      <c r="D22" s="5">
        <f>C14-C15</f>
        <v>9</v>
      </c>
      <c r="K22" s="5">
        <f>K21-L21</f>
        <v>3685.3334</v>
      </c>
      <c r="O22" s="5">
        <f>O21-P21</f>
        <v>51.5</v>
      </c>
    </row>
    <row r="25" spans="2:16">
      <c r="B25" s="7" t="s">
        <v>133</v>
      </c>
      <c r="F25" s="5">
        <v>4.2565</v>
      </c>
    </row>
    <row r="26" spans="2:16" ht="21">
      <c r="J26" s="30" t="s">
        <v>147</v>
      </c>
    </row>
    <row r="28" spans="2:16">
      <c r="J28" t="s">
        <v>148</v>
      </c>
    </row>
  </sheetData>
  <mergeCells count="4">
    <mergeCell ref="C4:F4"/>
    <mergeCell ref="J7:J8"/>
    <mergeCell ref="J4:L4"/>
    <mergeCell ref="N12:N1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B7C9C-E74D-4461-9300-81B99EED4321}">
  <dimension ref="A2:Q27"/>
  <sheetViews>
    <sheetView topLeftCell="A6" workbookViewId="0">
      <selection activeCell="J13" sqref="J13"/>
    </sheetView>
  </sheetViews>
  <sheetFormatPr defaultRowHeight="14.4"/>
  <cols>
    <col min="3" max="3" width="11.44140625" customWidth="1"/>
    <col min="12" max="12" width="12.33203125" customWidth="1"/>
    <col min="14" max="14" width="11.5546875" customWidth="1"/>
    <col min="15" max="15" width="8.88671875" customWidth="1"/>
  </cols>
  <sheetData>
    <row r="2" spans="1:15" ht="15.6">
      <c r="A2" s="14" t="s">
        <v>149</v>
      </c>
      <c r="B2" s="3" t="s">
        <v>40</v>
      </c>
    </row>
    <row r="4" spans="1:15" ht="15.6">
      <c r="B4" s="4" t="s">
        <v>150</v>
      </c>
      <c r="C4" s="4"/>
      <c r="D4" s="23" t="s">
        <v>154</v>
      </c>
      <c r="E4" s="23"/>
      <c r="F4" s="23"/>
      <c r="G4" s="23"/>
      <c r="H4" s="13" t="s">
        <v>143</v>
      </c>
      <c r="K4" s="27" t="s">
        <v>134</v>
      </c>
      <c r="L4" s="27"/>
    </row>
    <row r="5" spans="1:15">
      <c r="B5" s="4" t="s">
        <v>151</v>
      </c>
      <c r="C5" s="4"/>
      <c r="D5" s="4">
        <v>30</v>
      </c>
      <c r="E5" s="4">
        <v>45</v>
      </c>
      <c r="F5" s="4">
        <v>25</v>
      </c>
      <c r="G5" s="4">
        <v>38</v>
      </c>
      <c r="H5">
        <f>SUM(D5:G5)</f>
        <v>138</v>
      </c>
    </row>
    <row r="6" spans="1:15">
      <c r="B6" s="4" t="s">
        <v>152</v>
      </c>
      <c r="C6" s="4"/>
      <c r="D6" s="4">
        <v>22</v>
      </c>
      <c r="E6" s="4">
        <v>18</v>
      </c>
      <c r="F6" s="4">
        <v>32</v>
      </c>
      <c r="G6" s="4">
        <v>27</v>
      </c>
      <c r="H6">
        <f>SUM(D6:G6)</f>
        <v>99</v>
      </c>
    </row>
    <row r="7" spans="1:15" ht="15.6">
      <c r="B7" s="24" t="s">
        <v>153</v>
      </c>
      <c r="C7" s="25"/>
      <c r="D7" s="4">
        <v>40</v>
      </c>
      <c r="E7" s="4">
        <v>48</v>
      </c>
      <c r="F7" s="4">
        <v>35</v>
      </c>
      <c r="G7" s="4">
        <v>42</v>
      </c>
      <c r="H7">
        <f>SUM(D7:G7)</f>
        <v>165</v>
      </c>
      <c r="K7" s="20" t="s">
        <v>94</v>
      </c>
      <c r="L7" s="9" t="s">
        <v>146</v>
      </c>
      <c r="M7" s="14"/>
      <c r="N7" s="14"/>
      <c r="O7" s="5">
        <f>O12</f>
        <v>146.17421602787456</v>
      </c>
    </row>
    <row r="8" spans="1:15" ht="15.6">
      <c r="K8" s="20"/>
      <c r="L8" s="14" t="s">
        <v>135</v>
      </c>
      <c r="M8" s="14"/>
      <c r="N8" s="14"/>
    </row>
    <row r="10" spans="1:15">
      <c r="B10" t="s">
        <v>155</v>
      </c>
    </row>
    <row r="11" spans="1:15">
      <c r="B11" t="s">
        <v>156</v>
      </c>
      <c r="L11" t="s">
        <v>138</v>
      </c>
      <c r="M11" s="13" t="s">
        <v>139</v>
      </c>
      <c r="N11" t="s">
        <v>140</v>
      </c>
      <c r="O11" s="13" t="s">
        <v>141</v>
      </c>
    </row>
    <row r="12" spans="1:15">
      <c r="K12" t="s">
        <v>136</v>
      </c>
      <c r="L12" s="16">
        <f>L22</f>
        <v>13984</v>
      </c>
      <c r="M12">
        <v>2</v>
      </c>
      <c r="N12">
        <f>L12/M12</f>
        <v>6992</v>
      </c>
      <c r="O12" s="28">
        <f>N12/N13</f>
        <v>146.17421602787456</v>
      </c>
    </row>
    <row r="13" spans="1:15">
      <c r="K13" t="s">
        <v>137</v>
      </c>
      <c r="L13">
        <f>P22</f>
        <v>430.5</v>
      </c>
      <c r="M13">
        <v>9</v>
      </c>
      <c r="N13">
        <f>L13/M13</f>
        <v>47.833333333333336</v>
      </c>
      <c r="O13" s="28"/>
    </row>
    <row r="14" spans="1:15">
      <c r="B14" t="s">
        <v>126</v>
      </c>
      <c r="C14">
        <v>12</v>
      </c>
    </row>
    <row r="15" spans="1:15">
      <c r="B15" t="s">
        <v>127</v>
      </c>
      <c r="C15">
        <v>3</v>
      </c>
    </row>
    <row r="16" spans="1:15">
      <c r="B16" t="s">
        <v>157</v>
      </c>
      <c r="C16">
        <v>4</v>
      </c>
    </row>
    <row r="18" spans="2:17">
      <c r="B18" t="s">
        <v>158</v>
      </c>
      <c r="C18" s="26" t="s">
        <v>159</v>
      </c>
      <c r="K18" t="s">
        <v>142</v>
      </c>
      <c r="O18" t="s">
        <v>144</v>
      </c>
    </row>
    <row r="19" spans="2:17">
      <c r="C19" s="5">
        <f>C15-1</f>
        <v>2</v>
      </c>
    </row>
    <row r="21" spans="2:17">
      <c r="B21" t="s">
        <v>131</v>
      </c>
      <c r="C21" s="26" t="s">
        <v>160</v>
      </c>
      <c r="L21">
        <f>((138*138)+(99*99)+(165*165))/4</f>
        <v>14017.5</v>
      </c>
      <c r="M21">
        <f>(138+99+165)/12</f>
        <v>33.5</v>
      </c>
      <c r="P21">
        <f>(30*30)+(45*45)+(25*25)+(38*38)+(22*22)+(18*18)+(32*32)+(27*27)+(40*40)+(48*48)+(35*35)+(42*42)</f>
        <v>14448</v>
      </c>
      <c r="Q21">
        <f>L21</f>
        <v>14017.5</v>
      </c>
    </row>
    <row r="22" spans="2:17">
      <c r="C22" s="5">
        <f>C14-C15</f>
        <v>9</v>
      </c>
      <c r="L22" s="5">
        <f>L21-M21</f>
        <v>13984</v>
      </c>
      <c r="P22" s="5">
        <f>P21-Q21</f>
        <v>430.5</v>
      </c>
    </row>
    <row r="24" spans="2:17">
      <c r="B24" t="s">
        <v>133</v>
      </c>
      <c r="F24" s="29">
        <v>4.2565</v>
      </c>
    </row>
    <row r="25" spans="2:17" ht="21">
      <c r="K25" s="30" t="s">
        <v>147</v>
      </c>
    </row>
    <row r="27" spans="2:17">
      <c r="K27" t="s">
        <v>161</v>
      </c>
    </row>
  </sheetData>
  <mergeCells count="5">
    <mergeCell ref="D4:G4"/>
    <mergeCell ref="B7:C7"/>
    <mergeCell ref="K4:L4"/>
    <mergeCell ref="K7:K8"/>
    <mergeCell ref="O12:O13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5AACA-0767-4149-9502-53372C74E0B9}">
  <dimension ref="A2:Q29"/>
  <sheetViews>
    <sheetView topLeftCell="A6" workbookViewId="0">
      <selection activeCell="G21" sqref="G21"/>
    </sheetView>
  </sheetViews>
  <sheetFormatPr defaultRowHeight="14.4"/>
  <cols>
    <col min="11" max="11" width="9.77734375" customWidth="1"/>
  </cols>
  <sheetData>
    <row r="2" spans="1:17" ht="18">
      <c r="A2" s="2" t="s">
        <v>1</v>
      </c>
    </row>
    <row r="3" spans="1:17">
      <c r="B3" s="4" t="s">
        <v>41</v>
      </c>
      <c r="C3" s="4" t="s">
        <v>42</v>
      </c>
    </row>
    <row r="4" spans="1:17">
      <c r="B4" s="4">
        <v>75</v>
      </c>
      <c r="C4" s="4">
        <v>82</v>
      </c>
    </row>
    <row r="5" spans="1:17">
      <c r="B5" s="4">
        <v>80</v>
      </c>
      <c r="C5" s="4">
        <v>78</v>
      </c>
    </row>
    <row r="6" spans="1:17">
      <c r="Q6" s="7"/>
    </row>
    <row r="8" spans="1:17">
      <c r="B8" t="s">
        <v>43</v>
      </c>
    </row>
    <row r="9" spans="1:17">
      <c r="B9" t="s">
        <v>44</v>
      </c>
    </row>
    <row r="10" spans="1:17">
      <c r="K10" s="3" t="s">
        <v>56</v>
      </c>
    </row>
    <row r="11" spans="1:17">
      <c r="B11" t="s">
        <v>45</v>
      </c>
      <c r="C11" t="s">
        <v>46</v>
      </c>
      <c r="D11" t="s">
        <v>47</v>
      </c>
      <c r="E11" t="s">
        <v>48</v>
      </c>
      <c r="F11" t="s">
        <v>51</v>
      </c>
      <c r="G11" t="s">
        <v>52</v>
      </c>
    </row>
    <row r="12" spans="1:17">
      <c r="B12">
        <v>75</v>
      </c>
      <c r="C12">
        <v>82</v>
      </c>
      <c r="D12">
        <f>B12-C15</f>
        <v>-2.5</v>
      </c>
      <c r="E12">
        <f>D12*D12</f>
        <v>6.25</v>
      </c>
      <c r="F12">
        <f>C12-C16</f>
        <v>2</v>
      </c>
      <c r="G12">
        <f>F12*F12</f>
        <v>4</v>
      </c>
    </row>
    <row r="13" spans="1:17">
      <c r="B13">
        <v>80</v>
      </c>
      <c r="C13">
        <v>78</v>
      </c>
      <c r="D13">
        <f>B13-C15</f>
        <v>2.5</v>
      </c>
      <c r="E13" s="3">
        <f>D13*D13</f>
        <v>6.25</v>
      </c>
      <c r="F13">
        <f>C13-C16</f>
        <v>-2</v>
      </c>
      <c r="G13" s="3">
        <f>F13*F13</f>
        <v>4</v>
      </c>
    </row>
    <row r="14" spans="1:17">
      <c r="E14">
        <v>12.5</v>
      </c>
      <c r="G14">
        <v>8</v>
      </c>
    </row>
    <row r="15" spans="1:17">
      <c r="B15" t="s">
        <v>53</v>
      </c>
      <c r="C15">
        <f>SUM(B12:B13)/2</f>
        <v>77.5</v>
      </c>
    </row>
    <row r="16" spans="1:17">
      <c r="B16" t="s">
        <v>54</v>
      </c>
      <c r="C16">
        <f>SUM(C12:C13)/2</f>
        <v>80</v>
      </c>
    </row>
    <row r="17" spans="2:12">
      <c r="K17" t="s">
        <v>55</v>
      </c>
      <c r="L17" s="5">
        <f>(C15-C16)/C26</f>
        <v>-1.4142135623730949</v>
      </c>
    </row>
    <row r="18" spans="2:12">
      <c r="C18" s="3" t="s">
        <v>57</v>
      </c>
    </row>
    <row r="20" spans="2:12">
      <c r="K20" t="s">
        <v>61</v>
      </c>
    </row>
    <row r="22" spans="2:12">
      <c r="K22" t="s">
        <v>62</v>
      </c>
      <c r="L22" s="5">
        <f xml:space="preserve"> 4.303</f>
        <v>4.3029999999999999</v>
      </c>
    </row>
    <row r="25" spans="2:12">
      <c r="C25">
        <f>(E14+G14)/4-2</f>
        <v>3.125</v>
      </c>
      <c r="K25" s="3" t="s">
        <v>63</v>
      </c>
    </row>
    <row r="26" spans="2:12" ht="21">
      <c r="B26" t="s">
        <v>58</v>
      </c>
      <c r="C26">
        <f>SQRT(C25)</f>
        <v>1.7677669529663689</v>
      </c>
      <c r="I26" s="30" t="s">
        <v>147</v>
      </c>
    </row>
    <row r="27" spans="2:12">
      <c r="K27" s="3" t="s">
        <v>64</v>
      </c>
    </row>
    <row r="28" spans="2:12">
      <c r="B28" t="s">
        <v>59</v>
      </c>
      <c r="C28">
        <f>(2+2)-2</f>
        <v>2</v>
      </c>
    </row>
    <row r="29" spans="2:12">
      <c r="B29" s="7" t="s">
        <v>60</v>
      </c>
      <c r="C29">
        <v>0.05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591F1-2C5B-4142-9537-60815920037A}">
  <dimension ref="A2:L30"/>
  <sheetViews>
    <sheetView topLeftCell="A8" workbookViewId="0">
      <selection activeCell="H18" sqref="H18"/>
    </sheetView>
  </sheetViews>
  <sheetFormatPr defaultRowHeight="14.4"/>
  <cols>
    <col min="11" max="11" width="9.5546875" customWidth="1"/>
  </cols>
  <sheetData>
    <row r="2" spans="1:11" ht="18">
      <c r="A2" s="2" t="s">
        <v>26</v>
      </c>
    </row>
    <row r="3" spans="1:11">
      <c r="B3" s="4" t="s">
        <v>65</v>
      </c>
      <c r="C3" s="4" t="s">
        <v>66</v>
      </c>
    </row>
    <row r="4" spans="1:11">
      <c r="B4" s="4">
        <v>12.5</v>
      </c>
      <c r="C4" s="4">
        <v>14.2</v>
      </c>
    </row>
    <row r="5" spans="1:11">
      <c r="B5" s="4">
        <v>11.8</v>
      </c>
      <c r="C5" s="4">
        <v>13.9</v>
      </c>
    </row>
    <row r="8" spans="1:11">
      <c r="B8" t="s">
        <v>68</v>
      </c>
    </row>
    <row r="9" spans="1:11">
      <c r="B9" t="s">
        <v>67</v>
      </c>
    </row>
    <row r="11" spans="1:11">
      <c r="B11" t="s">
        <v>45</v>
      </c>
      <c r="C11" t="s">
        <v>46</v>
      </c>
      <c r="D11" t="s">
        <v>47</v>
      </c>
      <c r="E11" t="s">
        <v>51</v>
      </c>
      <c r="F11" t="s">
        <v>48</v>
      </c>
      <c r="G11" t="s">
        <v>52</v>
      </c>
      <c r="K11" s="3" t="s">
        <v>56</v>
      </c>
    </row>
    <row r="12" spans="1:11">
      <c r="B12">
        <v>12.5</v>
      </c>
      <c r="C12">
        <v>14.2</v>
      </c>
      <c r="D12">
        <f>B12-C15</f>
        <v>0.34999999999999964</v>
      </c>
      <c r="E12">
        <f>C12-C15</f>
        <v>2.0499999999999989</v>
      </c>
      <c r="F12">
        <f>D12*D12</f>
        <v>0.12249999999999975</v>
      </c>
      <c r="G12">
        <f>F12*F12</f>
        <v>1.5006249999999938E-2</v>
      </c>
    </row>
    <row r="13" spans="1:11">
      <c r="B13">
        <v>11.8</v>
      </c>
      <c r="C13">
        <v>13.9</v>
      </c>
      <c r="D13">
        <f>B13-C15</f>
        <v>-0.34999999999999964</v>
      </c>
      <c r="E13">
        <f>C13-C16</f>
        <v>-0.15000000000000036</v>
      </c>
      <c r="F13" s="3">
        <f>D13*D13</f>
        <v>0.12249999999999975</v>
      </c>
      <c r="G13" s="3">
        <f>F13*F13</f>
        <v>1.5006249999999938E-2</v>
      </c>
    </row>
    <row r="14" spans="1:11">
      <c r="F14">
        <f>SUM(F12:F13)</f>
        <v>0.2449999999999995</v>
      </c>
      <c r="G14">
        <f>SUM(G12:G13)</f>
        <v>3.0012499999999876E-2</v>
      </c>
    </row>
    <row r="15" spans="1:11">
      <c r="B15" t="s">
        <v>69</v>
      </c>
      <c r="C15">
        <f>24.3/2</f>
        <v>12.15</v>
      </c>
    </row>
    <row r="16" spans="1:11">
      <c r="B16" t="s">
        <v>70</v>
      </c>
      <c r="C16">
        <f>28.1/2</f>
        <v>14.05</v>
      </c>
    </row>
    <row r="18" spans="2:12">
      <c r="C18" s="3" t="s">
        <v>57</v>
      </c>
      <c r="K18" t="s">
        <v>74</v>
      </c>
      <c r="L18" s="5">
        <f>(C15+C16)/C27</f>
        <v>70.654539819399105</v>
      </c>
    </row>
    <row r="20" spans="2:12">
      <c r="K20" t="s">
        <v>61</v>
      </c>
    </row>
    <row r="22" spans="2:12">
      <c r="K22" t="s">
        <v>23</v>
      </c>
      <c r="L22" s="5">
        <v>4.3029999999999999</v>
      </c>
    </row>
    <row r="25" spans="2:12">
      <c r="K25" s="3" t="s">
        <v>75</v>
      </c>
    </row>
    <row r="26" spans="2:12" ht="21">
      <c r="C26">
        <f>(F14+G14)/2</f>
        <v>0.13750624999999969</v>
      </c>
      <c r="I26" s="30" t="s">
        <v>147</v>
      </c>
    </row>
    <row r="27" spans="2:12">
      <c r="B27" t="s">
        <v>71</v>
      </c>
      <c r="C27">
        <f>SQRT(C26)</f>
        <v>0.37081835175729866</v>
      </c>
      <c r="K27" s="3" t="s">
        <v>76</v>
      </c>
    </row>
    <row r="29" spans="2:12">
      <c r="B29" t="s">
        <v>72</v>
      </c>
      <c r="C29">
        <v>2</v>
      </c>
    </row>
    <row r="30" spans="2:12" ht="15.6">
      <c r="B30" s="8" t="s">
        <v>73</v>
      </c>
      <c r="C30">
        <v>0.05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583979-002A-46FE-99F0-59814BC3CCB6}">
  <dimension ref="A2:K47"/>
  <sheetViews>
    <sheetView topLeftCell="A27" workbookViewId="0">
      <selection activeCell="L46" sqref="L46"/>
    </sheetView>
  </sheetViews>
  <sheetFormatPr defaultRowHeight="14.4"/>
  <cols>
    <col min="2" max="3" width="10.109375" bestFit="1" customWidth="1"/>
    <col min="8" max="8" width="11.109375" customWidth="1"/>
  </cols>
  <sheetData>
    <row r="2" spans="1:11" ht="18">
      <c r="A2" s="2" t="s">
        <v>1</v>
      </c>
    </row>
    <row r="3" spans="1:11">
      <c r="B3" s="4" t="s">
        <v>77</v>
      </c>
      <c r="C3" s="4" t="s">
        <v>78</v>
      </c>
    </row>
    <row r="4" spans="1:11">
      <c r="B4" s="4">
        <v>65</v>
      </c>
      <c r="C4" s="4">
        <v>72</v>
      </c>
    </row>
    <row r="5" spans="1:11">
      <c r="B5" s="4">
        <v>70</v>
      </c>
      <c r="C5" s="4">
        <v>68</v>
      </c>
    </row>
    <row r="7" spans="1:11">
      <c r="B7" t="s">
        <v>79</v>
      </c>
    </row>
    <row r="8" spans="1:11">
      <c r="B8" t="s">
        <v>80</v>
      </c>
    </row>
    <row r="10" spans="1:11" ht="18">
      <c r="B10" s="10" t="s">
        <v>81</v>
      </c>
    </row>
    <row r="12" spans="1:11">
      <c r="B12" s="7" t="s">
        <v>45</v>
      </c>
      <c r="C12" t="s">
        <v>82</v>
      </c>
      <c r="D12" t="s">
        <v>84</v>
      </c>
      <c r="E12" t="s">
        <v>83</v>
      </c>
      <c r="H12" t="s">
        <v>46</v>
      </c>
      <c r="I12" t="s">
        <v>87</v>
      </c>
      <c r="J12" t="s">
        <v>88</v>
      </c>
      <c r="K12" t="s">
        <v>52</v>
      </c>
    </row>
    <row r="13" spans="1:11">
      <c r="B13">
        <v>65</v>
      </c>
      <c r="C13">
        <v>67.5</v>
      </c>
      <c r="D13">
        <f>B13-C13</f>
        <v>-2.5</v>
      </c>
      <c r="E13">
        <f>D13*D13</f>
        <v>6.25</v>
      </c>
      <c r="H13">
        <v>72</v>
      </c>
      <c r="I13">
        <v>70</v>
      </c>
      <c r="J13">
        <f>H13-I13</f>
        <v>2</v>
      </c>
      <c r="K13">
        <f>J13*J13</f>
        <v>4</v>
      </c>
    </row>
    <row r="14" spans="1:11">
      <c r="B14" s="3">
        <v>70</v>
      </c>
      <c r="C14">
        <v>67.5</v>
      </c>
      <c r="D14">
        <f>B14-C14</f>
        <v>2.5</v>
      </c>
      <c r="E14" s="3">
        <f>D14*D14</f>
        <v>6.25</v>
      </c>
      <c r="F14" s="3"/>
      <c r="H14" s="3">
        <v>68</v>
      </c>
      <c r="I14">
        <v>70</v>
      </c>
      <c r="J14">
        <f>H14-I14</f>
        <v>-2</v>
      </c>
      <c r="K14" s="3">
        <f>J14*J14</f>
        <v>4</v>
      </c>
    </row>
    <row r="15" spans="1:11">
      <c r="B15">
        <f>SUM(B13:B14)</f>
        <v>135</v>
      </c>
      <c r="E15">
        <f>SUM(E13:E14)</f>
        <v>12.5</v>
      </c>
      <c r="H15">
        <f>SUM(H13:H14)</f>
        <v>140</v>
      </c>
      <c r="K15">
        <v>8</v>
      </c>
    </row>
    <row r="17" spans="2:9">
      <c r="B17" t="s">
        <v>69</v>
      </c>
      <c r="C17">
        <f>B15/2</f>
        <v>67.5</v>
      </c>
      <c r="H17" t="s">
        <v>89</v>
      </c>
      <c r="I17">
        <f>H15/2</f>
        <v>70</v>
      </c>
    </row>
    <row r="19" spans="2:9" ht="18">
      <c r="B19" s="10" t="s">
        <v>85</v>
      </c>
      <c r="H19" s="10" t="s">
        <v>85</v>
      </c>
    </row>
    <row r="21" spans="2:9">
      <c r="B21" t="s">
        <v>86</v>
      </c>
      <c r="C21">
        <f>_xlfn.VAR.S(B4:B5)</f>
        <v>12.5</v>
      </c>
      <c r="H21" t="s">
        <v>90</v>
      </c>
      <c r="I21">
        <f>_xlfn.VAR.S(C4:C5)</f>
        <v>8</v>
      </c>
    </row>
    <row r="30" spans="2:9">
      <c r="B30" t="s">
        <v>92</v>
      </c>
      <c r="C30">
        <f>E15/1</f>
        <v>12.5</v>
      </c>
      <c r="H30" t="s">
        <v>91</v>
      </c>
      <c r="I30">
        <f>K15/1</f>
        <v>8</v>
      </c>
    </row>
    <row r="34" spans="3:9" ht="18">
      <c r="C34" s="10" t="s">
        <v>93</v>
      </c>
    </row>
    <row r="35" spans="3:9">
      <c r="H35" t="s">
        <v>95</v>
      </c>
      <c r="I35">
        <f>2-1</f>
        <v>1</v>
      </c>
    </row>
    <row r="36" spans="3:9">
      <c r="H36" t="s">
        <v>96</v>
      </c>
      <c r="I36">
        <f>2-1</f>
        <v>1</v>
      </c>
    </row>
    <row r="37" spans="3:9">
      <c r="H37" s="7" t="s">
        <v>73</v>
      </c>
      <c r="I37">
        <v>0.05</v>
      </c>
    </row>
    <row r="42" spans="3:9">
      <c r="C42" t="s">
        <v>94</v>
      </c>
      <c r="D42" s="5">
        <f>C30/I30</f>
        <v>1.5625</v>
      </c>
      <c r="H42" t="s">
        <v>97</v>
      </c>
      <c r="I42" s="5">
        <f>161.45</f>
        <v>161.44999999999999</v>
      </c>
    </row>
    <row r="45" spans="3:9">
      <c r="E45" s="3" t="s">
        <v>98</v>
      </c>
    </row>
    <row r="46" spans="3:9" ht="21">
      <c r="C46" s="30" t="s">
        <v>147</v>
      </c>
    </row>
    <row r="47" spans="3:9">
      <c r="E47" s="3" t="s">
        <v>99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6EF24-8084-4DBC-BFF0-2D356D1BAE09}">
  <dimension ref="A2:I38"/>
  <sheetViews>
    <sheetView tabSelected="1" topLeftCell="A13" workbookViewId="0">
      <selection activeCell="N24" sqref="N24"/>
    </sheetView>
  </sheetViews>
  <sheetFormatPr defaultRowHeight="14.4"/>
  <cols>
    <col min="4" max="4" width="11.44140625" bestFit="1" customWidth="1"/>
    <col min="6" max="6" width="9.88671875" customWidth="1"/>
  </cols>
  <sheetData>
    <row r="2" spans="1:5" ht="18">
      <c r="A2" s="2" t="s">
        <v>26</v>
      </c>
      <c r="C2" s="9" t="s">
        <v>118</v>
      </c>
    </row>
    <row r="3" spans="1:5" ht="18">
      <c r="A3" s="2"/>
    </row>
    <row r="4" spans="1:5">
      <c r="B4" s="4"/>
      <c r="C4" s="4" t="s">
        <v>102</v>
      </c>
      <c r="D4" s="4" t="s">
        <v>103</v>
      </c>
      <c r="E4" s="4" t="s">
        <v>8</v>
      </c>
    </row>
    <row r="5" spans="1:5">
      <c r="B5" s="4" t="s">
        <v>100</v>
      </c>
      <c r="C5" s="4">
        <v>75</v>
      </c>
      <c r="D5" s="4">
        <v>25</v>
      </c>
      <c r="E5" s="4">
        <v>100</v>
      </c>
    </row>
    <row r="6" spans="1:5">
      <c r="B6" s="4" t="s">
        <v>101</v>
      </c>
      <c r="C6" s="4">
        <v>80</v>
      </c>
      <c r="D6" s="4">
        <v>20</v>
      </c>
      <c r="E6" s="4">
        <v>100</v>
      </c>
    </row>
    <row r="9" spans="1:5">
      <c r="B9" t="s">
        <v>104</v>
      </c>
      <c r="C9">
        <f>C5/100</f>
        <v>0.75</v>
      </c>
    </row>
    <row r="10" spans="1:5">
      <c r="B10" t="s">
        <v>105</v>
      </c>
      <c r="C10">
        <f>C6/100</f>
        <v>0.8</v>
      </c>
    </row>
    <row r="11" spans="1:5">
      <c r="B11" t="s">
        <v>106</v>
      </c>
      <c r="C11">
        <v>100</v>
      </c>
    </row>
    <row r="12" spans="1:5">
      <c r="B12" t="s">
        <v>107</v>
      </c>
      <c r="C12">
        <v>100</v>
      </c>
    </row>
    <row r="14" spans="1:5">
      <c r="B14" t="s">
        <v>108</v>
      </c>
    </row>
    <row r="15" spans="1:5">
      <c r="B15" t="s">
        <v>109</v>
      </c>
    </row>
    <row r="18" spans="2:9" ht="15.6">
      <c r="B18" s="9" t="s">
        <v>110</v>
      </c>
    </row>
    <row r="19" spans="2:9">
      <c r="C19" s="11"/>
    </row>
    <row r="25" spans="2:9">
      <c r="C25">
        <f>0.75*(1-0.75)/100</f>
        <v>1.8749999999999999E-3</v>
      </c>
      <c r="D25">
        <f>0.8*(1-0.8)/100</f>
        <v>1.5999999999999999E-3</v>
      </c>
    </row>
    <row r="26" spans="2:9">
      <c r="B26" t="s">
        <v>111</v>
      </c>
      <c r="C26">
        <f>SQRT(C25+D25)</f>
        <v>5.8949130612757979E-2</v>
      </c>
    </row>
    <row r="28" spans="2:9">
      <c r="F28" s="7" t="s">
        <v>73</v>
      </c>
      <c r="G28">
        <v>0.05</v>
      </c>
    </row>
    <row r="30" spans="2:9" ht="15.6">
      <c r="B30" s="9" t="s">
        <v>112</v>
      </c>
      <c r="F30" s="3" t="s">
        <v>114</v>
      </c>
    </row>
    <row r="32" spans="2:9" ht="21">
      <c r="F32">
        <f>1-0.025</f>
        <v>0.97499999999999998</v>
      </c>
      <c r="I32" s="30" t="s">
        <v>147</v>
      </c>
    </row>
    <row r="34" spans="2:6">
      <c r="F34" s="3" t="s">
        <v>115</v>
      </c>
    </row>
    <row r="36" spans="2:6">
      <c r="B36" t="s">
        <v>113</v>
      </c>
      <c r="C36" s="5">
        <f>(C9-C10)/C26</f>
        <v>-0.84818892967997173</v>
      </c>
      <c r="F36" s="3" t="s">
        <v>116</v>
      </c>
    </row>
    <row r="38" spans="2:6">
      <c r="F38" s="3" t="s">
        <v>117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CHI - Square.Q.1</vt:lpstr>
      <vt:lpstr>CHI - Square.Q.2</vt:lpstr>
      <vt:lpstr>ANOVA.Q.1</vt:lpstr>
      <vt:lpstr>ANOVA.Q.2</vt:lpstr>
      <vt:lpstr>T-Test.Q.1</vt:lpstr>
      <vt:lpstr>T-Test.Q.2</vt:lpstr>
      <vt:lpstr>Variance Tests.Q.1</vt:lpstr>
      <vt:lpstr>Variance Tests.Q.2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SAHIL Chudasama</dc:creator>
  <cp:lastModifiedBy>SAHIL Chudasama</cp:lastModifiedBy>
  <dcterms:created xsi:type="dcterms:W3CDTF">2024-03-16T02:21:19Z</dcterms:created>
  <dcterms:modified xsi:type="dcterms:W3CDTF">2024-04-28T15:00:34Z</dcterms:modified>
</cp:coreProperties>
</file>