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Data Science/Statistics/Statistics Assignment/"/>
    </mc:Choice>
  </mc:AlternateContent>
  <xr:revisionPtr revIDLastSave="203" documentId="13_ncr:1_{73063547-9C3E-4330-A596-3A0FBCD50F0E}" xr6:coauthVersionLast="47" xr6:coauthVersionMax="47" xr10:uidLastSave="{02C17B0C-44D2-49BE-AFB9-B057C0E0687A}"/>
  <bookViews>
    <workbookView xWindow="-108" yWindow="-108" windowWidth="23256" windowHeight="12456" activeTab="3" xr2:uid="{417D17B7-ADFA-4084-84F5-DFCBF98B2AB6}"/>
  </bookViews>
  <sheets>
    <sheet name="central tendency Q.1" sheetId="1" r:id="rId1"/>
    <sheet name="central tendency Q.2" sheetId="2" r:id="rId2"/>
    <sheet name="central tendency Q.3" sheetId="3" r:id="rId3"/>
    <sheet name="dispersion Q.1" sheetId="4" r:id="rId4"/>
    <sheet name="dispersion Q.2" sheetId="5" r:id="rId5"/>
    <sheet name="dispersion Q.3" sheetId="6" r:id="rId6"/>
    <sheet name="dispersion Q.4" sheetId="7" r:id="rId7"/>
    <sheet name="dispersion Q.5" sheetId="8" r:id="rId8"/>
    <sheet name="dispersion Q.6" sheetId="9" r:id="rId9"/>
    <sheet name="dispersion Q.7" sheetId="10" r:id="rId10"/>
    <sheet name="dispersion Q.8" sheetId="11" r:id="rId11"/>
    <sheet name="dispersion Q.9" sheetId="12" r:id="rId12"/>
    <sheet name="dispersion Q.10" sheetId="13" r:id="rId13"/>
    <sheet name="dispersion Q.11" sheetId="14" r:id="rId14"/>
    <sheet name="dispersion Q.12" sheetId="15" r:id="rId15"/>
    <sheet name="dispersion Q.13" sheetId="16" r:id="rId16"/>
    <sheet name="dispersion Q.14" sheetId="18" r:id="rId17"/>
  </sheets>
  <definedNames>
    <definedName name="_xlchart.v1.0" hidden="1">'dispersion Q.10'!$B$3:$B$9</definedName>
    <definedName name="_xlchart.v1.1" hidden="1">'dispersion Q.10'!$C$3:$C$9</definedName>
    <definedName name="_xlchart.v1.2" hidden="1">'dispersion Q.11'!$M$2:$M$7</definedName>
    <definedName name="_xlchart.v1.3" hidden="1">'dispersion Q.11'!$N$2:$N$7</definedName>
    <definedName name="_xlchart.v1.4" hidden="1">'dispersion Q.12'!$B$3:$B$52</definedName>
    <definedName name="_xlchart.v1.5" hidden="1">'dispersion Q.13'!$B$2:$B$101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5" l="1"/>
  <c r="F32" i="15"/>
  <c r="H10" i="11" a="1"/>
  <c r="H10" i="11" s="1"/>
  <c r="F11" i="6"/>
  <c r="F10" i="6"/>
  <c r="E21" i="4"/>
  <c r="E20" i="4"/>
  <c r="E17" i="5" l="1"/>
  <c r="E31" i="4"/>
  <c r="C31" i="4"/>
  <c r="C25" i="4"/>
  <c r="F19" i="1"/>
  <c r="F14" i="1"/>
  <c r="N4" i="14"/>
  <c r="N5" i="14"/>
  <c r="N6" i="14"/>
  <c r="N7" i="14"/>
  <c r="N3" i="14"/>
  <c r="I33" i="18"/>
  <c r="H33" i="18"/>
  <c r="G33" i="18"/>
  <c r="I27" i="18"/>
  <c r="H27" i="18"/>
  <c r="G27" i="18"/>
  <c r="E26" i="15"/>
  <c r="G25" i="12"/>
  <c r="G24" i="12"/>
  <c r="G23" i="12"/>
  <c r="G18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" i="12"/>
  <c r="C3" i="12" a="1"/>
  <c r="C3" i="12" s="1"/>
  <c r="H22" i="11"/>
  <c r="G15" i="11"/>
  <c r="D3" i="11" a="1"/>
  <c r="D3" i="11" s="1"/>
  <c r="G68" i="10"/>
  <c r="H64" i="10"/>
  <c r="G58" i="10"/>
  <c r="M50" i="10"/>
  <c r="N46" i="10"/>
  <c r="M40" i="10"/>
  <c r="M32" i="10"/>
  <c r="N27" i="10"/>
  <c r="M21" i="10"/>
  <c r="C50" i="10"/>
  <c r="D46" i="10"/>
  <c r="C40" i="10"/>
  <c r="C32" i="10"/>
  <c r="C28" i="10"/>
  <c r="C21" i="10"/>
  <c r="E22" i="9"/>
  <c r="F18" i="9"/>
  <c r="E11" i="9"/>
  <c r="E13" i="8"/>
  <c r="E9" i="8"/>
  <c r="F32" i="7"/>
  <c r="E20" i="7"/>
  <c r="E20" i="6"/>
  <c r="E15" i="6"/>
  <c r="E10" i="6"/>
  <c r="E12" i="5"/>
  <c r="E7" i="5"/>
  <c r="C20" i="4"/>
  <c r="C12" i="3"/>
  <c r="C7" i="3"/>
  <c r="C19" i="2"/>
  <c r="C12" i="2"/>
  <c r="C19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<sst xmlns="http://schemas.openxmlformats.org/spreadsheetml/2006/main" count="252" uniqueCount="143">
  <si>
    <t>Questions on measure of central tendency</t>
  </si>
  <si>
    <t>1)</t>
  </si>
  <si>
    <t>Week 1: 50 units</t>
  </si>
  <si>
    <t>Week 2: 60 units</t>
  </si>
  <si>
    <t>Week 3: 55 units</t>
  </si>
  <si>
    <t>Week 4: 70 units</t>
  </si>
  <si>
    <t>Question:</t>
  </si>
  <si>
    <t>1. Mean: What is the average weekly sales of the product category?</t>
  </si>
  <si>
    <t>Ans</t>
  </si>
  <si>
    <t>2. Median: What is the typical or central sales value for the product category?</t>
  </si>
  <si>
    <t>units</t>
  </si>
  <si>
    <t>3. Mode: Are there any recurring or most frequently occurring sales figures for the product category?</t>
  </si>
  <si>
    <t>The mode represents the most frequently occurring value. In this case, there is no recurring value as each week's sales, so there is no mode</t>
  </si>
  <si>
    <t>The average weekly sales of the product category is approximately 58.75 units.</t>
  </si>
  <si>
    <t>The typical or central sales value for the product category is 57.5 units.</t>
  </si>
  <si>
    <t>2)</t>
  </si>
  <si>
    <t>15, 10, 20, 25, 15, 10, 30, 20, 15, 10, 10, 25, 15, 20, 20, 15, 10, 10, 20, 25</t>
  </si>
  <si>
    <t>1. Mean: What is the average waiting time for customers at the restaurant?</t>
  </si>
  <si>
    <t>2. Median: What is the typical or central waiting time experienced by customers?</t>
  </si>
  <si>
    <t>10, 10, 10, 10, 10, 10, 15, 15, 15, 15, 15, 15, 20, 20, 20, 20, 25, 25, 25, 30</t>
  </si>
  <si>
    <t>3. Mode: Are there any recurring or most frequently occurring waiting times for customers?</t>
  </si>
  <si>
    <t>the modes are 10 minutes and 15 minutes.</t>
  </si>
  <si>
    <t>min</t>
  </si>
  <si>
    <t>3)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</si>
  <si>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</si>
  <si>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</si>
  <si>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 customers?</t>
  </si>
  <si>
    <t>The mode is 2 because it occurs the most frequently, 16 times.</t>
  </si>
  <si>
    <t>Questions on measure of dispersion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</si>
  <si>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</si>
  <si>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</si>
  <si>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</si>
  <si>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</si>
  <si>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</si>
  <si>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</si>
  <si>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</si>
  <si>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</si>
  <si>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</si>
  <si>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</si>
  <si>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1. Range: What is the range of the production output for the machine?</t>
  </si>
  <si>
    <t>2. Variance: What is the variance of the production output for the machine?</t>
  </si>
  <si>
    <t>3. Standard Deviation: What is the standard deviation of the production output for the machine?</t>
  </si>
  <si>
    <t>1. Range: What is the range of the daily sales?</t>
  </si>
  <si>
    <t>2. Variance: What is the variance of the daily sales?</t>
  </si>
  <si>
    <t>3. Standard Deviation: What is the standard deviation of the daily sales?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</si>
  <si>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</si>
  <si>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</si>
  <si>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</si>
  <si>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4)</t>
  </si>
  <si>
    <t>1. Measure of Central Tendency: What is the average monthly revenue for the product?</t>
  </si>
  <si>
    <t>2. Measure of Dispersion: What is the range of monthly revenue for the product?</t>
  </si>
  <si>
    <t>Range = Highest revenue - Lowest revenue</t>
  </si>
  <si>
    <t>Lowest revenue</t>
  </si>
  <si>
    <t>Highest revenue</t>
  </si>
  <si>
    <t>5)</t>
  </si>
  <si>
    <t>1. Measure of Central Tendency: What is the average satisfaction rating?</t>
  </si>
  <si>
    <t>2. Measure of Dispersion: What is the standard deviation of the satisfaction ratings?</t>
  </si>
  <si>
    <t>6)</t>
  </si>
  <si>
    <t>1. Measure of Central Tendency: What is the average wait time for customers at the call center?</t>
  </si>
  <si>
    <t>2. Measure of Dispersion: What is the range of wait times for customers at the call center?</t>
  </si>
  <si>
    <t xml:space="preserve">Max time </t>
  </si>
  <si>
    <t>Min time</t>
  </si>
  <si>
    <t>3. Measure of Dispersion: What is the standard deviation of the wait times for customers at the call center?</t>
  </si>
  <si>
    <t>7)</t>
  </si>
  <si>
    <t>1. Measure of Central Tendency: What is the average fuel efficiency for each vehicle model?</t>
  </si>
  <si>
    <t xml:space="preserve">Model A: </t>
  </si>
  <si>
    <t>Model B:</t>
  </si>
  <si>
    <t>Model C:</t>
  </si>
  <si>
    <t>Model D:</t>
  </si>
  <si>
    <t>Model E:</t>
  </si>
  <si>
    <t>Model A:</t>
  </si>
  <si>
    <t>2. Measure of Dispersion: What is the range of fuel efficiency for each vehicle model?</t>
  </si>
  <si>
    <t>Max</t>
  </si>
  <si>
    <t>Min</t>
  </si>
  <si>
    <t>3. Measure of Dispersion: What is the variance of the fuel efficiency for each vehicle model?</t>
  </si>
  <si>
    <t>8)</t>
  </si>
  <si>
    <t>ages</t>
  </si>
  <si>
    <t>unique</t>
  </si>
  <si>
    <t>frequancy</t>
  </si>
  <si>
    <t>2. Mode: What is the mode (most common age) among the employees?</t>
  </si>
  <si>
    <t>1. Frequency Distribution: Create a frequency distribution table for the ages of the employees.</t>
  </si>
  <si>
    <t>3. Median: What is the median age of the employees?</t>
  </si>
  <si>
    <t>4. Range: What is the range of ages among the employees?</t>
  </si>
  <si>
    <t>9)</t>
  </si>
  <si>
    <t>1. Frequency Distribution: Create a frequency distribution table for the purchase amounts.</t>
  </si>
  <si>
    <t>frequency</t>
  </si>
  <si>
    <t>amounts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</si>
  <si>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</si>
  <si>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</si>
  <si>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</si>
  <si>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>10)</t>
  </si>
  <si>
    <t>A</t>
  </si>
  <si>
    <t>B</t>
  </si>
  <si>
    <t>C</t>
  </si>
  <si>
    <t>D</t>
  </si>
  <si>
    <t>E</t>
  </si>
  <si>
    <t>F</t>
  </si>
  <si>
    <t>G</t>
  </si>
  <si>
    <t>1. Bar Chart: Create a bar chart to visualize the frequency of different defect types</t>
  </si>
  <si>
    <t>2. Most Common Defect: Which defect type has the highest frequency?</t>
  </si>
  <si>
    <t>3. Histogram: Create a histogram to represent the defect frequencies.</t>
  </si>
  <si>
    <t>11)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</si>
  <si>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</si>
  <si>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</si>
  <si>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</si>
  <si>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12)</t>
  </si>
  <si>
    <t>1. Histogram: Create a histogram to visualize the sales distribution across different price ranges.</t>
  </si>
  <si>
    <t>2. Measure of Central Tendency: What is the average monthly sales figure?</t>
  </si>
  <si>
    <t>3. Bar Chart: Create a bar chart to display the frequency of sales in different price ranges.</t>
  </si>
  <si>
    <t>13)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</si>
  <si>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</si>
  <si>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</si>
  <si>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 different ranges.</t>
  </si>
  <si>
    <t>14)</t>
  </si>
  <si>
    <t>Region 1:</t>
  </si>
  <si>
    <t>Region 2:</t>
  </si>
  <si>
    <t>Region 3:</t>
  </si>
  <si>
    <t>1. Bar Chart: Create a bar chart to compare the sales figures across the three regions.</t>
  </si>
  <si>
    <t>2. Measure of Central Tendency: What is the average sales figure for each region?</t>
  </si>
  <si>
    <t>Region 1;</t>
  </si>
  <si>
    <t>3. Measure of Dispersion : What is the range of sales figures in each region?</t>
  </si>
  <si>
    <t>Frequency</t>
  </si>
  <si>
    <t>Rating</t>
  </si>
  <si>
    <t>More</t>
  </si>
  <si>
    <t>Bin</t>
  </si>
  <si>
    <t>Stock Management: Maintain sufficient stock to meet the average/typical demand while considering potential variations.</t>
  </si>
  <si>
    <t>Marketing Strategies: Target promotions or discounts based on the most frequent sales figures (mode) to potentially increase sales.</t>
  </si>
  <si>
    <t>Product Placement: Strategically place the product category based on the sales performance (mean/median) to optimize customer visibility.</t>
  </si>
  <si>
    <t>Adjusting staff schedules to accommodate peak waiting periods.</t>
  </si>
  <si>
    <t>Streamlining ordering or payment processes to reduce wait times.</t>
  </si>
  <si>
    <t>Implementing a reservation system or queue management strategies.</t>
  </si>
  <si>
    <t>the range of this product daily sales is $400. if this paticular product price is still $400 so,  this product sell is increase</t>
  </si>
  <si>
    <t>max</t>
  </si>
  <si>
    <t>machine max production 105 units and min 140 units, the avg range of 35 units, if you want to keep good quality so keep production limit within 105 to 140.</t>
  </si>
  <si>
    <t>the avg range of this product revenue is $132.5. highest revenue is $155 and lowest $110.</t>
  </si>
  <si>
    <t>the highest delivery times is 7 and lowest is 1 in a day.</t>
  </si>
  <si>
    <t>the avg feed back costumer is given in 7 to 8.</t>
  </si>
  <si>
    <t>the avg wait time 16 to 17 min. if you want a wait time is discrease so increase staffing so that customer satisfaction increases.</t>
  </si>
  <si>
    <t>model  A,B,C is more fuel consumption.so you can use Model d or e.</t>
  </si>
  <si>
    <t>the most common age is 31. the common group in 27 to 45.</t>
  </si>
  <si>
    <t>the most common purchase amount is 40,52,47,65,49,58.</t>
  </si>
  <si>
    <t>price range is 28 to 47.</t>
  </si>
  <si>
    <t>the avg rental duration is 3 to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</si>
</sst>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Segoe UI"/>
      <family val="2"/>
    </font>
    <font>
      <b/>
      <sz val="14"/>
      <name val="Segoe U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0" fillId="3" borderId="0" xfId="0" applyFill="1"/>
    <xf numFmtId="0" fontId="9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/>
    <xf numFmtId="0" fontId="0" fillId="0" borderId="1" xfId="0" applyBorder="1"/>
    <xf numFmtId="0" fontId="10" fillId="0" borderId="2" xfId="0" applyFont="1" applyBorder="1" applyAlignment="1">
      <alignment horizont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'dispersion Q.10'!$B$3:$B$9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'dispersion Q.10'!$C$3:$C$9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5-486D-9C02-FBA6C0183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966256"/>
        <c:axId val="1395008960"/>
      </c:barChart>
      <c:catAx>
        <c:axId val="18609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008960"/>
        <c:crosses val="autoZero"/>
        <c:auto val="1"/>
        <c:lblAlgn val="ctr"/>
        <c:lblOffset val="100"/>
        <c:noMultiLvlLbl val="0"/>
      </c:catAx>
      <c:valAx>
        <c:axId val="13950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6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'dispersion Q.11'!$M$2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'dispersion Q.11'!$M$3:$M$7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9-4F17-A2EA-01CA818F06EC}"/>
            </c:ext>
          </c:extLst>
        </c:ser>
        <c:ser>
          <c:idx val="1"/>
          <c:order val="1"/>
          <c:tx>
            <c:strRef>
              <c:f>'dispersion Q.11'!$N$2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'dispersion Q.11'!$N$3:$N$7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9-4F17-A2EA-01CA818F0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923167"/>
        <c:axId val="1891910687"/>
      </c:barChart>
      <c:catAx>
        <c:axId val="189192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10687"/>
        <c:crosses val="autoZero"/>
        <c:auto val="1"/>
        <c:lblAlgn val="ctr"/>
        <c:lblOffset val="100"/>
        <c:noMultiLvlLbl val="0"/>
      </c:catAx>
      <c:valAx>
        <c:axId val="189191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2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'dispersion Q.12'!$O$4:$O$9</c:f>
              <c:strCache>
                <c:ptCount val="6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More</c:v>
                </c:pt>
              </c:strCache>
            </c:strRef>
          </c:cat>
          <c:val>
            <c:numRef>
              <c:f>'dispersion Q.12'!$P$4:$P$9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4-4A16-8366-7FCAA271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919807"/>
        <c:axId val="1891909727"/>
      </c:barChart>
      <c:catAx>
        <c:axId val="189191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09727"/>
        <c:crosses val="autoZero"/>
        <c:auto val="1"/>
        <c:lblAlgn val="ctr"/>
        <c:lblOffset val="100"/>
        <c:noMultiLvlLbl val="0"/>
      </c:catAx>
      <c:valAx>
        <c:axId val="1891909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198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'dispersion Q.13'!$O$4:$O$11</c:f>
              <c:strCache>
                <c:ptCount val="8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More</c:v>
                </c:pt>
              </c:strCache>
            </c:strRef>
          </c:cat>
          <c:val>
            <c:numRef>
              <c:f>'dispersion Q.13'!$P$4:$P$11</c:f>
              <c:numCache>
                <c:formatCode>General</c:formatCode>
                <c:ptCount val="8"/>
                <c:pt idx="0">
                  <c:v>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0-4C22-B79D-180DD90D8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918367"/>
        <c:axId val="1891910207"/>
      </c:barChart>
      <c:catAx>
        <c:axId val="189191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10207"/>
        <c:crosses val="autoZero"/>
        <c:auto val="1"/>
        <c:lblAlgn val="ctr"/>
        <c:lblOffset val="100"/>
        <c:noMultiLvlLbl val="0"/>
      </c:catAx>
      <c:valAx>
        <c:axId val="1891910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19183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'dispersion Q.14'!$B$3</c:f>
              <c:strCache>
                <c:ptCount val="1"/>
                <c:pt idx="0">
                  <c:v>Region 1: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'dispersion Q.14'!$B$4:$B$13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B-44BC-8603-E407418132F9}"/>
            </c:ext>
          </c:extLst>
        </c:ser>
        <c:ser>
          <c:idx val="1"/>
          <c:order val="1"/>
          <c:tx>
            <c:strRef>
              <c:f>'dispersion Q.14'!$C$3</c:f>
              <c:strCache>
                <c:ptCount val="1"/>
                <c:pt idx="0">
                  <c:v>Region 2: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'dispersion Q.14'!$C$4:$C$13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B-44BC-8603-E407418132F9}"/>
            </c:ext>
          </c:extLst>
        </c:ser>
        <c:ser>
          <c:idx val="2"/>
          <c:order val="2"/>
          <c:tx>
            <c:strRef>
              <c:f>'dispersion Q.14'!$D$3</c:f>
              <c:strCache>
                <c:ptCount val="1"/>
                <c:pt idx="0">
                  <c:v>Region 3: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'dispersion Q.14'!$D$4:$D$13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B-44BC-8603-E40741813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535855"/>
        <c:axId val="445228863"/>
      </c:barChart>
      <c:catAx>
        <c:axId val="325535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28863"/>
        <c:crosses val="autoZero"/>
        <c:auto val="1"/>
        <c:lblAlgn val="ctr"/>
        <c:lblOffset val="100"/>
        <c:noMultiLvlLbl val="0"/>
      </c:catAx>
      <c:valAx>
        <c:axId val="4452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3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3E1D2507-CDCA-41D1-AD68-54EF334D4A2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plotArea>
      <cx:plotAreaRegion>
        <cx:series layoutId="clusteredColumn" uniqueId="{BECF1528-F4D2-4661-8846-E0C3C328443F}" formatIdx="0">
          <cx:dataId val="0"/>
          <cx:layoutPr>
            <cx:binning intervalClosed="r"/>
          </cx:layoutPr>
        </cx:series>
        <cx:series layoutId="clusteredColumn" hidden="1" uniqueId="{E9A06EE1-3FFD-441E-A77D-3A1A9222BC3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EA72FEC3-52A9-4DAE-AFA7-5F00078762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FB6B5A1-44EA-4904-B399-D1946380F08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2</xdr:row>
      <xdr:rowOff>49530</xdr:rowOff>
    </xdr:from>
    <xdr:to>
      <xdr:col>13</xdr:col>
      <xdr:colOff>91440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0E1145-0F62-D72D-16AD-DBD6623B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358140</xdr:colOff>
      <xdr:row>24</xdr:row>
      <xdr:rowOff>179070</xdr:rowOff>
    </xdr:from>
    <xdr:to>
      <xdr:col>13</xdr:col>
      <xdr:colOff>53340</xdr:colOff>
      <xdr:row>39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E9A8F9A-667F-6D20-DAD2-0FDA6CFA6F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6140" y="46139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7</xdr:row>
      <xdr:rowOff>125730</xdr:rowOff>
    </xdr:from>
    <xdr:to>
      <xdr:col>10</xdr:col>
      <xdr:colOff>594360</xdr:colOff>
      <xdr:row>21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50F7F68-DCBE-3BB5-3A30-C23CE94E6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1451610"/>
              <a:ext cx="4259580" cy="2533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32</xdr:row>
      <xdr:rowOff>34290</xdr:rowOff>
    </xdr:from>
    <xdr:to>
      <xdr:col>11</xdr:col>
      <xdr:colOff>304800</xdr:colOff>
      <xdr:row>47</xdr:row>
      <xdr:rowOff>34290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A78E55-6B97-7E65-231E-6D1091715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138113</xdr:rowOff>
    </xdr:from>
    <xdr:to>
      <xdr:col>11</xdr:col>
      <xdr:colOff>304800</xdr:colOff>
      <xdr:row>21</xdr:row>
      <xdr:rowOff>166688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C9687B-6821-A023-A1EB-580F38BE84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1288733"/>
              <a:ext cx="4572000" cy="2779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581025</xdr:colOff>
      <xdr:row>14</xdr:row>
      <xdr:rowOff>154305</xdr:rowOff>
    </xdr:from>
    <xdr:to>
      <xdr:col>21</xdr:col>
      <xdr:colOff>581025</xdr:colOff>
      <xdr:row>29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C5AD33-3418-179E-D730-FDD2C2695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4</xdr:row>
      <xdr:rowOff>179070</xdr:rowOff>
    </xdr:from>
    <xdr:to>
      <xdr:col>11</xdr:col>
      <xdr:colOff>327660</xdr:colOff>
      <xdr:row>19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1C153B-BA75-6544-D006-214CF7A01A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1260" y="963930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17</xdr:row>
      <xdr:rowOff>7620</xdr:rowOff>
    </xdr:from>
    <xdr:to>
      <xdr:col>19</xdr:col>
      <xdr:colOff>327660</xdr:colOff>
      <xdr:row>28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AF2BE5-D3A3-63CD-7830-F0582B7CF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4</xdr:row>
      <xdr:rowOff>179070</xdr:rowOff>
    </xdr:from>
    <xdr:to>
      <xdr:col>13</xdr:col>
      <xdr:colOff>297180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FC98B-4990-CDE7-F20C-BCA920FD2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AD421-D596-4413-81D0-C4392C7EA86D}" name="Table1" displayName="Table1" ref="M2:N7" totalsRowShown="0">
  <autoFilter ref="M2:N7" xr:uid="{6B6AD421-D596-4413-81D0-C4392C7EA86D}"/>
  <tableColumns count="2">
    <tableColumn id="1" xr3:uid="{F7B44B81-7BF7-4FB5-A64D-D0B3B444B867}" name="Rating"/>
    <tableColumn id="2" xr3:uid="{59715F3D-2C04-461F-B6EC-C845E8D38C45}" name="Frequency">
      <calculatedColumnFormula>COUNTIF($B$3:$B$102,M3)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EDC3-9C53-4EAF-B2C6-A0FE02B0E54D}">
  <dimension ref="A2:O32"/>
  <sheetViews>
    <sheetView topLeftCell="A13" workbookViewId="0">
      <selection activeCell="B33" sqref="B33"/>
    </sheetView>
  </sheetViews>
  <sheetFormatPr defaultRowHeight="14.4" x14ac:dyDescent="0.3"/>
  <sheetData>
    <row r="2" spans="1:8" ht="23.4" x14ac:dyDescent="0.45">
      <c r="B2" s="2" t="s">
        <v>0</v>
      </c>
      <c r="C2" s="2"/>
      <c r="D2" s="2"/>
      <c r="E2" s="2"/>
      <c r="F2" s="2"/>
      <c r="G2" s="2"/>
      <c r="H2" s="1"/>
    </row>
    <row r="4" spans="1:8" ht="18" x14ac:dyDescent="0.35">
      <c r="A4" s="4" t="s">
        <v>1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4</v>
      </c>
    </row>
    <row r="8" spans="1:8" x14ac:dyDescent="0.3">
      <c r="B8" t="s">
        <v>5</v>
      </c>
    </row>
    <row r="11" spans="1:8" x14ac:dyDescent="0.3">
      <c r="B11" t="s">
        <v>6</v>
      </c>
    </row>
    <row r="12" spans="1:8" x14ac:dyDescent="0.3">
      <c r="B12" t="s">
        <v>7</v>
      </c>
    </row>
    <row r="13" spans="1:8" x14ac:dyDescent="0.3">
      <c r="B13" s="5" t="s">
        <v>8</v>
      </c>
    </row>
    <row r="14" spans="1:8" x14ac:dyDescent="0.3">
      <c r="C14" s="1">
        <f>(50+60+55+70)/4</f>
        <v>58.75</v>
      </c>
      <c r="D14" s="1" t="s">
        <v>10</v>
      </c>
      <c r="F14">
        <f>AVERAGE(50,60,55,70)</f>
        <v>58.75</v>
      </c>
    </row>
    <row r="17" spans="2:15" x14ac:dyDescent="0.3">
      <c r="B17" t="s">
        <v>9</v>
      </c>
    </row>
    <row r="18" spans="2:15" x14ac:dyDescent="0.3">
      <c r="B18" s="5" t="s">
        <v>8</v>
      </c>
    </row>
    <row r="19" spans="2:15" x14ac:dyDescent="0.3">
      <c r="C19" s="1">
        <f>(55+60)/2</f>
        <v>57.5</v>
      </c>
      <c r="D19" s="1" t="s">
        <v>10</v>
      </c>
      <c r="F19">
        <f>MEDIAN(50,55,60,70)</f>
        <v>57.5</v>
      </c>
    </row>
    <row r="22" spans="2:15" x14ac:dyDescent="0.3">
      <c r="B22" t="s">
        <v>11</v>
      </c>
    </row>
    <row r="23" spans="2:15" x14ac:dyDescent="0.3">
      <c r="B23" s="5" t="s">
        <v>8</v>
      </c>
    </row>
    <row r="24" spans="2:15" ht="15" x14ac:dyDescent="0.35">
      <c r="B24" s="7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7" spans="2:15" ht="15" x14ac:dyDescent="0.35">
      <c r="B27" s="7" t="s">
        <v>13</v>
      </c>
      <c r="C27" s="1"/>
      <c r="D27" s="1"/>
      <c r="E27" s="1"/>
      <c r="F27" s="1"/>
      <c r="G27" s="1"/>
      <c r="H27" s="1"/>
      <c r="I27" s="1"/>
    </row>
    <row r="28" spans="2:15" ht="15" x14ac:dyDescent="0.35">
      <c r="B28" s="7" t="s">
        <v>14</v>
      </c>
      <c r="C28" s="1"/>
      <c r="D28" s="1"/>
      <c r="E28" s="1"/>
      <c r="F28" s="1"/>
      <c r="G28" s="1"/>
      <c r="H28" s="1"/>
      <c r="I28" s="1"/>
    </row>
    <row r="30" spans="2:15" x14ac:dyDescent="0.3">
      <c r="B30" t="s">
        <v>125</v>
      </c>
    </row>
    <row r="31" spans="2:15" x14ac:dyDescent="0.3">
      <c r="B31" t="s">
        <v>126</v>
      </c>
    </row>
    <row r="32" spans="2:15" x14ac:dyDescent="0.3">
      <c r="B3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FFD0-D36B-4288-8326-44B37FA340FC}">
  <dimension ref="A2:G29"/>
  <sheetViews>
    <sheetView topLeftCell="A7" workbookViewId="0">
      <selection activeCell="C30" sqref="C30"/>
    </sheetView>
  </sheetViews>
  <sheetFormatPr defaultRowHeight="14.4" x14ac:dyDescent="0.3"/>
  <sheetData>
    <row r="2" spans="1:4" ht="18" x14ac:dyDescent="0.35">
      <c r="A2" s="3" t="s">
        <v>15</v>
      </c>
    </row>
    <row r="4" spans="1:4" x14ac:dyDescent="0.3">
      <c r="B4" t="s">
        <v>16</v>
      </c>
    </row>
    <row r="9" spans="1:4" x14ac:dyDescent="0.3">
      <c r="B9" t="s">
        <v>6</v>
      </c>
    </row>
    <row r="10" spans="1:4" x14ac:dyDescent="0.3">
      <c r="B10" t="s">
        <v>17</v>
      </c>
    </row>
    <row r="11" spans="1:4" x14ac:dyDescent="0.3">
      <c r="B11" s="5" t="s">
        <v>8</v>
      </c>
    </row>
    <row r="12" spans="1:4" x14ac:dyDescent="0.3">
      <c r="C12" s="1">
        <f>(15 + 10 + 20 + 25 + 15 + 10 + 30 + 20 + 15 + 10 + 10 + 25 + 15 + 20 + 20 + 15 + 10 + 10 + 20 + 25)/20</f>
        <v>17</v>
      </c>
      <c r="D12" s="1" t="s">
        <v>22</v>
      </c>
    </row>
    <row r="15" spans="1:4" x14ac:dyDescent="0.3">
      <c r="B15" t="s">
        <v>18</v>
      </c>
    </row>
    <row r="16" spans="1:4" x14ac:dyDescent="0.3">
      <c r="B16" s="5" t="s">
        <v>8</v>
      </c>
    </row>
    <row r="17" spans="2:7" ht="15" x14ac:dyDescent="0.35">
      <c r="C17" s="6" t="s">
        <v>19</v>
      </c>
    </row>
    <row r="19" spans="2:7" x14ac:dyDescent="0.3">
      <c r="C19" s="1">
        <f>(15+15)/2</f>
        <v>15</v>
      </c>
      <c r="D19" s="1" t="s">
        <v>22</v>
      </c>
    </row>
    <row r="22" spans="2:7" x14ac:dyDescent="0.3">
      <c r="B22" t="s">
        <v>20</v>
      </c>
    </row>
    <row r="23" spans="2:7" x14ac:dyDescent="0.3">
      <c r="B23" s="5" t="s">
        <v>8</v>
      </c>
    </row>
    <row r="24" spans="2:7" ht="15" x14ac:dyDescent="0.35">
      <c r="C24" s="7" t="s">
        <v>21</v>
      </c>
      <c r="D24" s="1"/>
      <c r="E24" s="1"/>
      <c r="F24" s="1"/>
      <c r="G24" s="1"/>
    </row>
    <row r="27" spans="2:7" x14ac:dyDescent="0.3">
      <c r="C27" t="s">
        <v>128</v>
      </c>
    </row>
    <row r="28" spans="2:7" x14ac:dyDescent="0.3">
      <c r="C28" t="s">
        <v>129</v>
      </c>
    </row>
    <row r="29" spans="2:7" x14ac:dyDescent="0.3">
      <c r="C2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884A-AC81-4C2A-BA71-914C08CDDB6B}">
  <dimension ref="A2:H23"/>
  <sheetViews>
    <sheetView workbookViewId="0">
      <selection activeCell="C24" sqref="C24"/>
    </sheetView>
  </sheetViews>
  <sheetFormatPr defaultRowHeight="14.4" x14ac:dyDescent="0.3"/>
  <sheetData>
    <row r="2" spans="1:3" ht="18" x14ac:dyDescent="0.35">
      <c r="A2" s="3" t="s">
        <v>23</v>
      </c>
    </row>
    <row r="5" spans="1:3" x14ac:dyDescent="0.3">
      <c r="B5" t="s">
        <v>24</v>
      </c>
    </row>
    <row r="6" spans="1:3" x14ac:dyDescent="0.3">
      <c r="B6" s="5" t="s">
        <v>8</v>
      </c>
    </row>
    <row r="7" spans="1:3" x14ac:dyDescent="0.3">
      <c r="C7" s="1">
        <f>(3 + 2 + 5 + 4 + 7 + 2 + 3 + 3 + 1 + 6 + 4 + 2 + 3 + 5 + 2 + 4 + 2 + 1 + 3 + 5 + 6 + 3 + 2 + 1 + 4 + 2 + 4 + 5 + 3 + 2 + 7 + 2 + 3 + 4 + 5 + 1 + 6 + 2 + 4 + 3 + 5 + 3 + 2 + 4 + 2 + 6 + 3 + 2 + 4 + 5)/50</f>
        <v>3.44</v>
      </c>
    </row>
    <row r="10" spans="1:3" x14ac:dyDescent="0.3">
      <c r="B10" t="s">
        <v>25</v>
      </c>
    </row>
    <row r="11" spans="1:3" x14ac:dyDescent="0.3">
      <c r="B11" s="5" t="s">
        <v>8</v>
      </c>
    </row>
    <row r="12" spans="1:3" x14ac:dyDescent="0.3">
      <c r="C12" s="1">
        <f>(3+3)/2</f>
        <v>3</v>
      </c>
    </row>
    <row r="15" spans="1:3" x14ac:dyDescent="0.3">
      <c r="B15" t="s">
        <v>26</v>
      </c>
    </row>
    <row r="16" spans="1:3" x14ac:dyDescent="0.3">
      <c r="B16" s="5" t="s">
        <v>8</v>
      </c>
    </row>
    <row r="17" spans="3:8" ht="15" x14ac:dyDescent="0.35">
      <c r="C17" s="7" t="s">
        <v>27</v>
      </c>
      <c r="D17" s="1"/>
      <c r="E17" s="1"/>
      <c r="F17" s="1"/>
      <c r="G17" s="1"/>
      <c r="H17" s="1"/>
    </row>
    <row r="23" spans="3:8" x14ac:dyDescent="0.3">
      <c r="C2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0C20-8111-4A38-9860-32F9E572D3EC}">
  <dimension ref="A2:E34"/>
  <sheetViews>
    <sheetView tabSelected="1" workbookViewId="0">
      <selection activeCell="C35" sqref="C35"/>
    </sheetView>
  </sheetViews>
  <sheetFormatPr defaultRowHeight="14.4" x14ac:dyDescent="0.3"/>
  <sheetData>
    <row r="2" spans="1:3" ht="20.399999999999999" x14ac:dyDescent="0.45">
      <c r="B2" s="9" t="s">
        <v>28</v>
      </c>
    </row>
    <row r="4" spans="1:3" ht="15.6" x14ac:dyDescent="0.3">
      <c r="A4" s="8" t="s">
        <v>1</v>
      </c>
    </row>
    <row r="6" spans="1:3" x14ac:dyDescent="0.3">
      <c r="B6" t="s">
        <v>29</v>
      </c>
      <c r="C6">
        <v>120</v>
      </c>
    </row>
    <row r="7" spans="1:3" x14ac:dyDescent="0.3">
      <c r="B7" t="s">
        <v>30</v>
      </c>
      <c r="C7">
        <v>110</v>
      </c>
    </row>
    <row r="8" spans="1:3" x14ac:dyDescent="0.3">
      <c r="B8" t="s">
        <v>31</v>
      </c>
      <c r="C8">
        <v>130</v>
      </c>
    </row>
    <row r="9" spans="1:3" x14ac:dyDescent="0.3">
      <c r="B9" t="s">
        <v>32</v>
      </c>
      <c r="C9">
        <v>115</v>
      </c>
    </row>
    <row r="10" spans="1:3" x14ac:dyDescent="0.3">
      <c r="B10" t="s">
        <v>33</v>
      </c>
      <c r="C10">
        <v>125</v>
      </c>
    </row>
    <row r="11" spans="1:3" x14ac:dyDescent="0.3">
      <c r="B11" t="s">
        <v>34</v>
      </c>
      <c r="C11">
        <v>105</v>
      </c>
    </row>
    <row r="12" spans="1:3" x14ac:dyDescent="0.3">
      <c r="B12" t="s">
        <v>35</v>
      </c>
      <c r="C12">
        <v>135</v>
      </c>
    </row>
    <row r="13" spans="1:3" x14ac:dyDescent="0.3">
      <c r="B13" t="s">
        <v>36</v>
      </c>
      <c r="C13">
        <v>115</v>
      </c>
    </row>
    <row r="14" spans="1:3" x14ac:dyDescent="0.3">
      <c r="B14" t="s">
        <v>37</v>
      </c>
      <c r="C14">
        <v>125</v>
      </c>
    </row>
    <row r="15" spans="1:3" x14ac:dyDescent="0.3">
      <c r="B15" t="s">
        <v>38</v>
      </c>
      <c r="C15">
        <v>140</v>
      </c>
    </row>
    <row r="18" spans="2:5" x14ac:dyDescent="0.3">
      <c r="B18" t="s">
        <v>39</v>
      </c>
    </row>
    <row r="19" spans="2:5" x14ac:dyDescent="0.3">
      <c r="B19" s="5" t="s">
        <v>8</v>
      </c>
    </row>
    <row r="20" spans="2:5" x14ac:dyDescent="0.3">
      <c r="C20" s="1">
        <f>MAX(C6:C15) -MIN(C6:C15)</f>
        <v>35</v>
      </c>
      <c r="D20" t="s">
        <v>132</v>
      </c>
      <c r="E20">
        <f>MAX(C6:C15)</f>
        <v>140</v>
      </c>
    </row>
    <row r="21" spans="2:5" x14ac:dyDescent="0.3">
      <c r="D21" t="s">
        <v>22</v>
      </c>
      <c r="E21">
        <f>MIN(C6:C15)</f>
        <v>105</v>
      </c>
    </row>
    <row r="23" spans="2:5" x14ac:dyDescent="0.3">
      <c r="B23" t="s">
        <v>40</v>
      </c>
    </row>
    <row r="24" spans="2:5" x14ac:dyDescent="0.3">
      <c r="B24" s="5" t="s">
        <v>8</v>
      </c>
    </row>
    <row r="25" spans="2:5" x14ac:dyDescent="0.3">
      <c r="C25" s="1">
        <f>_xlfn.VAR.S(C6:C15)</f>
        <v>123.33333333333333</v>
      </c>
    </row>
    <row r="28" spans="2:5" x14ac:dyDescent="0.3">
      <c r="B28" t="s">
        <v>41</v>
      </c>
    </row>
    <row r="29" spans="2:5" x14ac:dyDescent="0.3">
      <c r="B29" s="5" t="s">
        <v>8</v>
      </c>
    </row>
    <row r="31" spans="2:5" x14ac:dyDescent="0.3">
      <c r="C31" s="1">
        <f>_xlfn.STDEV.S(C6:C15)</f>
        <v>11.105554165971787</v>
      </c>
      <c r="E31">
        <f>SQRT(C25)</f>
        <v>11.105554165971787</v>
      </c>
    </row>
    <row r="34" spans="3:3" x14ac:dyDescent="0.3">
      <c r="C34" t="s">
        <v>133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2371-1912-46B1-AC44-DB51C41F1A86}">
  <dimension ref="A2:E33"/>
  <sheetViews>
    <sheetView workbookViewId="0">
      <selection activeCell="D22" sqref="D22"/>
    </sheetView>
  </sheetViews>
  <sheetFormatPr defaultRowHeight="14.4" x14ac:dyDescent="0.3"/>
  <sheetData>
    <row r="2" spans="1:5" ht="18" x14ac:dyDescent="0.35">
      <c r="A2" s="3" t="s">
        <v>15</v>
      </c>
    </row>
    <row r="4" spans="1:5" x14ac:dyDescent="0.3">
      <c r="B4">
        <v>500</v>
      </c>
    </row>
    <row r="5" spans="1:5" x14ac:dyDescent="0.3">
      <c r="B5">
        <v>700</v>
      </c>
      <c r="D5" t="s">
        <v>42</v>
      </c>
    </row>
    <row r="6" spans="1:5" x14ac:dyDescent="0.3">
      <c r="B6">
        <v>400</v>
      </c>
      <c r="D6" s="5" t="s">
        <v>8</v>
      </c>
    </row>
    <row r="7" spans="1:5" x14ac:dyDescent="0.3">
      <c r="B7">
        <v>600</v>
      </c>
      <c r="E7" s="1">
        <f>MAX(B4:B33) -MIN(B4:B33)</f>
        <v>400</v>
      </c>
    </row>
    <row r="8" spans="1:5" x14ac:dyDescent="0.3">
      <c r="B8">
        <v>550</v>
      </c>
    </row>
    <row r="9" spans="1:5" x14ac:dyDescent="0.3">
      <c r="B9">
        <v>750</v>
      </c>
    </row>
    <row r="10" spans="1:5" x14ac:dyDescent="0.3">
      <c r="B10">
        <v>650</v>
      </c>
      <c r="D10" t="s">
        <v>43</v>
      </c>
    </row>
    <row r="11" spans="1:5" x14ac:dyDescent="0.3">
      <c r="B11">
        <v>500</v>
      </c>
      <c r="D11" s="5" t="s">
        <v>8</v>
      </c>
    </row>
    <row r="12" spans="1:5" x14ac:dyDescent="0.3">
      <c r="B12">
        <v>600</v>
      </c>
      <c r="E12" s="1">
        <f>_xlfn.VAR.S(B4:B33)</f>
        <v>13163.793103448275</v>
      </c>
    </row>
    <row r="13" spans="1:5" x14ac:dyDescent="0.3">
      <c r="B13">
        <v>550</v>
      </c>
    </row>
    <row r="14" spans="1:5" x14ac:dyDescent="0.3">
      <c r="B14">
        <v>800</v>
      </c>
    </row>
    <row r="15" spans="1:5" x14ac:dyDescent="0.3">
      <c r="B15">
        <v>450</v>
      </c>
      <c r="D15" t="s">
        <v>44</v>
      </c>
    </row>
    <row r="16" spans="1:5" x14ac:dyDescent="0.3">
      <c r="B16">
        <v>700</v>
      </c>
      <c r="D16" s="5" t="s">
        <v>8</v>
      </c>
    </row>
    <row r="17" spans="2:5" x14ac:dyDescent="0.3">
      <c r="B17">
        <v>550</v>
      </c>
      <c r="E17" s="1">
        <f>_xlfn.STDEV.S(B7:B33)</f>
        <v>111.35656648929543</v>
      </c>
    </row>
    <row r="18" spans="2:5" x14ac:dyDescent="0.3">
      <c r="B18">
        <v>600</v>
      </c>
    </row>
    <row r="19" spans="2:5" x14ac:dyDescent="0.3">
      <c r="B19">
        <v>400</v>
      </c>
    </row>
    <row r="20" spans="2:5" x14ac:dyDescent="0.3">
      <c r="B20">
        <v>650</v>
      </c>
    </row>
    <row r="21" spans="2:5" x14ac:dyDescent="0.3">
      <c r="B21">
        <v>500</v>
      </c>
      <c r="D21" t="s">
        <v>131</v>
      </c>
    </row>
    <row r="22" spans="2:5" x14ac:dyDescent="0.3">
      <c r="B22">
        <v>750</v>
      </c>
    </row>
    <row r="23" spans="2:5" x14ac:dyDescent="0.3">
      <c r="B23">
        <v>550</v>
      </c>
    </row>
    <row r="24" spans="2:5" x14ac:dyDescent="0.3">
      <c r="B24">
        <v>700</v>
      </c>
    </row>
    <row r="25" spans="2:5" x14ac:dyDescent="0.3">
      <c r="B25">
        <v>600</v>
      </c>
    </row>
    <row r="26" spans="2:5" x14ac:dyDescent="0.3">
      <c r="B26">
        <v>500</v>
      </c>
    </row>
    <row r="27" spans="2:5" x14ac:dyDescent="0.3">
      <c r="B27">
        <v>800</v>
      </c>
    </row>
    <row r="28" spans="2:5" x14ac:dyDescent="0.3">
      <c r="B28">
        <v>550</v>
      </c>
    </row>
    <row r="29" spans="2:5" x14ac:dyDescent="0.3">
      <c r="B29">
        <v>650</v>
      </c>
    </row>
    <row r="30" spans="2:5" x14ac:dyDescent="0.3">
      <c r="B30">
        <v>400</v>
      </c>
    </row>
    <row r="31" spans="2:5" x14ac:dyDescent="0.3">
      <c r="B31">
        <v>600</v>
      </c>
    </row>
    <row r="32" spans="2:5" x14ac:dyDescent="0.3">
      <c r="B32">
        <v>750</v>
      </c>
    </row>
    <row r="33" spans="2:2" x14ac:dyDescent="0.3">
      <c r="B33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6984-A9CB-4E7B-AD26-8C3D5967E5D8}">
  <dimension ref="A2:G53"/>
  <sheetViews>
    <sheetView workbookViewId="0">
      <selection activeCell="E24" sqref="E24"/>
    </sheetView>
  </sheetViews>
  <sheetFormatPr defaultRowHeight="14.4" x14ac:dyDescent="0.3"/>
  <sheetData>
    <row r="2" spans="1:7" ht="18" x14ac:dyDescent="0.35">
      <c r="A2" s="3" t="s">
        <v>23</v>
      </c>
    </row>
    <row r="4" spans="1:7" x14ac:dyDescent="0.3">
      <c r="B4">
        <v>3</v>
      </c>
    </row>
    <row r="5" spans="1:7" x14ac:dyDescent="0.3">
      <c r="B5">
        <v>5</v>
      </c>
    </row>
    <row r="6" spans="1:7" x14ac:dyDescent="0.3">
      <c r="B6">
        <v>2</v>
      </c>
    </row>
    <row r="7" spans="1:7" x14ac:dyDescent="0.3">
      <c r="B7">
        <v>4</v>
      </c>
    </row>
    <row r="8" spans="1:7" x14ac:dyDescent="0.3">
      <c r="B8">
        <v>6</v>
      </c>
      <c r="D8" t="s">
        <v>45</v>
      </c>
    </row>
    <row r="9" spans="1:7" x14ac:dyDescent="0.3">
      <c r="B9">
        <v>2</v>
      </c>
      <c r="D9" s="5" t="s">
        <v>8</v>
      </c>
    </row>
    <row r="10" spans="1:7" x14ac:dyDescent="0.3">
      <c r="B10">
        <v>3</v>
      </c>
      <c r="E10" s="1">
        <f>MAX(B4:B53) - MIN(B4:B53)</f>
        <v>6</v>
      </c>
      <c r="F10">
        <f>MAX(B4:B53)</f>
        <v>7</v>
      </c>
      <c r="G10" t="s">
        <v>132</v>
      </c>
    </row>
    <row r="11" spans="1:7" x14ac:dyDescent="0.3">
      <c r="B11">
        <v>4</v>
      </c>
      <c r="F11">
        <f>MIN(B4:B53)</f>
        <v>1</v>
      </c>
      <c r="G11" t="s">
        <v>22</v>
      </c>
    </row>
    <row r="12" spans="1:7" x14ac:dyDescent="0.3">
      <c r="B12">
        <v>2</v>
      </c>
    </row>
    <row r="13" spans="1:7" x14ac:dyDescent="0.3">
      <c r="B13">
        <v>5</v>
      </c>
      <c r="D13" t="s">
        <v>46</v>
      </c>
    </row>
    <row r="14" spans="1:7" x14ac:dyDescent="0.3">
      <c r="B14">
        <v>7</v>
      </c>
      <c r="D14" s="5" t="s">
        <v>8</v>
      </c>
    </row>
    <row r="15" spans="1:7" x14ac:dyDescent="0.3">
      <c r="B15">
        <v>2</v>
      </c>
      <c r="E15" s="1">
        <f>_xlfn.VAR.S(B4:B53)</f>
        <v>2.3363265306122454</v>
      </c>
    </row>
    <row r="16" spans="1:7" x14ac:dyDescent="0.3">
      <c r="B16">
        <v>3</v>
      </c>
    </row>
    <row r="17" spans="2:5" x14ac:dyDescent="0.3">
      <c r="B17">
        <v>4</v>
      </c>
    </row>
    <row r="18" spans="2:5" x14ac:dyDescent="0.3">
      <c r="B18">
        <v>2</v>
      </c>
      <c r="D18" t="s">
        <v>47</v>
      </c>
    </row>
    <row r="19" spans="2:5" x14ac:dyDescent="0.3">
      <c r="B19">
        <v>4</v>
      </c>
      <c r="D19" s="5" t="s">
        <v>8</v>
      </c>
    </row>
    <row r="20" spans="2:5" x14ac:dyDescent="0.3">
      <c r="B20">
        <v>2</v>
      </c>
      <c r="E20" s="1">
        <f>_xlfn.STDEV.S(B4:B53)</f>
        <v>1.5285046714394579</v>
      </c>
    </row>
    <row r="21" spans="2:5" x14ac:dyDescent="0.3">
      <c r="B21">
        <v>3</v>
      </c>
    </row>
    <row r="22" spans="2:5" x14ac:dyDescent="0.3">
      <c r="B22">
        <v>5</v>
      </c>
    </row>
    <row r="23" spans="2:5" x14ac:dyDescent="0.3">
      <c r="B23">
        <v>6</v>
      </c>
      <c r="E23" t="s">
        <v>135</v>
      </c>
    </row>
    <row r="24" spans="2:5" x14ac:dyDescent="0.3">
      <c r="B24">
        <v>3</v>
      </c>
    </row>
    <row r="25" spans="2:5" x14ac:dyDescent="0.3">
      <c r="B25">
        <v>2</v>
      </c>
    </row>
    <row r="26" spans="2:5" x14ac:dyDescent="0.3">
      <c r="B26">
        <v>1</v>
      </c>
    </row>
    <row r="27" spans="2:5" x14ac:dyDescent="0.3">
      <c r="B27">
        <v>4</v>
      </c>
    </row>
    <row r="28" spans="2:5" x14ac:dyDescent="0.3">
      <c r="B28">
        <v>2</v>
      </c>
    </row>
    <row r="29" spans="2:5" x14ac:dyDescent="0.3">
      <c r="B29">
        <v>4</v>
      </c>
    </row>
    <row r="30" spans="2:5" x14ac:dyDescent="0.3">
      <c r="B30">
        <v>5</v>
      </c>
    </row>
    <row r="31" spans="2:5" x14ac:dyDescent="0.3">
      <c r="B31">
        <v>3</v>
      </c>
    </row>
    <row r="32" spans="2:5" x14ac:dyDescent="0.3">
      <c r="B32">
        <v>2</v>
      </c>
    </row>
    <row r="33" spans="2:2" x14ac:dyDescent="0.3">
      <c r="B33">
        <v>7</v>
      </c>
    </row>
    <row r="34" spans="2:2" x14ac:dyDescent="0.3">
      <c r="B34">
        <v>2</v>
      </c>
    </row>
    <row r="35" spans="2:2" x14ac:dyDescent="0.3">
      <c r="B35">
        <v>3</v>
      </c>
    </row>
    <row r="36" spans="2:2" x14ac:dyDescent="0.3">
      <c r="B36">
        <v>4</v>
      </c>
    </row>
    <row r="37" spans="2:2" x14ac:dyDescent="0.3">
      <c r="B37">
        <v>5</v>
      </c>
    </row>
    <row r="38" spans="2:2" x14ac:dyDescent="0.3">
      <c r="B38">
        <v>1</v>
      </c>
    </row>
    <row r="39" spans="2:2" x14ac:dyDescent="0.3">
      <c r="B39">
        <v>6</v>
      </c>
    </row>
    <row r="40" spans="2:2" x14ac:dyDescent="0.3">
      <c r="B40">
        <v>2</v>
      </c>
    </row>
    <row r="41" spans="2:2" x14ac:dyDescent="0.3">
      <c r="B41">
        <v>4</v>
      </c>
    </row>
    <row r="42" spans="2:2" x14ac:dyDescent="0.3">
      <c r="B42">
        <v>3</v>
      </c>
    </row>
    <row r="43" spans="2:2" x14ac:dyDescent="0.3">
      <c r="B43">
        <v>5</v>
      </c>
    </row>
    <row r="44" spans="2:2" x14ac:dyDescent="0.3">
      <c r="B44">
        <v>3</v>
      </c>
    </row>
    <row r="45" spans="2:2" x14ac:dyDescent="0.3">
      <c r="B45">
        <v>2</v>
      </c>
    </row>
    <row r="46" spans="2:2" x14ac:dyDescent="0.3">
      <c r="B46">
        <v>4</v>
      </c>
    </row>
    <row r="47" spans="2:2" x14ac:dyDescent="0.3">
      <c r="B47">
        <v>2</v>
      </c>
    </row>
    <row r="48" spans="2:2" x14ac:dyDescent="0.3">
      <c r="B48">
        <v>6</v>
      </c>
    </row>
    <row r="49" spans="2:2" x14ac:dyDescent="0.3">
      <c r="B49">
        <v>3</v>
      </c>
    </row>
    <row r="50" spans="2:2" x14ac:dyDescent="0.3">
      <c r="B50">
        <v>2</v>
      </c>
    </row>
    <row r="51" spans="2:2" x14ac:dyDescent="0.3">
      <c r="B51">
        <v>4</v>
      </c>
    </row>
    <row r="52" spans="2:2" x14ac:dyDescent="0.3">
      <c r="B52">
        <v>5</v>
      </c>
    </row>
    <row r="53" spans="2:2" x14ac:dyDescent="0.3">
      <c r="B5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7B95-20BD-431B-9EC9-ABBE6E48C90C}">
  <dimension ref="A2:I36"/>
  <sheetViews>
    <sheetView topLeftCell="C16" workbookViewId="0">
      <selection activeCell="F38" sqref="F38"/>
    </sheetView>
  </sheetViews>
  <sheetFormatPr defaultRowHeight="14.4" x14ac:dyDescent="0.3"/>
  <sheetData>
    <row r="2" spans="1:3" ht="21" x14ac:dyDescent="0.4">
      <c r="A2" s="10" t="s">
        <v>48</v>
      </c>
    </row>
    <row r="4" spans="1:3" x14ac:dyDescent="0.3">
      <c r="C4">
        <v>120</v>
      </c>
    </row>
    <row r="5" spans="1:3" x14ac:dyDescent="0.3">
      <c r="C5">
        <v>150</v>
      </c>
    </row>
    <row r="6" spans="1:3" x14ac:dyDescent="0.3">
      <c r="C6">
        <v>110</v>
      </c>
    </row>
    <row r="7" spans="1:3" x14ac:dyDescent="0.3">
      <c r="C7">
        <v>135</v>
      </c>
    </row>
    <row r="8" spans="1:3" x14ac:dyDescent="0.3">
      <c r="C8">
        <v>125</v>
      </c>
    </row>
    <row r="9" spans="1:3" x14ac:dyDescent="0.3">
      <c r="C9">
        <v>140</v>
      </c>
    </row>
    <row r="10" spans="1:3" x14ac:dyDescent="0.3">
      <c r="C10">
        <v>130</v>
      </c>
    </row>
    <row r="11" spans="1:3" x14ac:dyDescent="0.3">
      <c r="C11">
        <v>155</v>
      </c>
    </row>
    <row r="12" spans="1:3" x14ac:dyDescent="0.3">
      <c r="C12">
        <v>115</v>
      </c>
    </row>
    <row r="13" spans="1:3" x14ac:dyDescent="0.3">
      <c r="C13">
        <v>145</v>
      </c>
    </row>
    <row r="14" spans="1:3" x14ac:dyDescent="0.3">
      <c r="C14">
        <v>135</v>
      </c>
    </row>
    <row r="15" spans="1:3" x14ac:dyDescent="0.3">
      <c r="C15">
        <v>130</v>
      </c>
    </row>
    <row r="18" spans="4:9" x14ac:dyDescent="0.3">
      <c r="D18" t="s">
        <v>49</v>
      </c>
    </row>
    <row r="19" spans="4:9" x14ac:dyDescent="0.3">
      <c r="D19" s="5" t="s">
        <v>8</v>
      </c>
    </row>
    <row r="20" spans="4:9" x14ac:dyDescent="0.3">
      <c r="E20" s="1">
        <f>AVERAGE(C4:C15)</f>
        <v>132.5</v>
      </c>
    </row>
    <row r="22" spans="4:9" x14ac:dyDescent="0.3">
      <c r="E22" s="11"/>
      <c r="F22" s="11"/>
      <c r="G22" s="11"/>
      <c r="H22" s="11"/>
      <c r="I22" s="11"/>
    </row>
    <row r="25" spans="4:9" x14ac:dyDescent="0.3">
      <c r="D25" t="s">
        <v>50</v>
      </c>
    </row>
    <row r="26" spans="4:9" x14ac:dyDescent="0.3">
      <c r="D26" s="5" t="s">
        <v>8</v>
      </c>
    </row>
    <row r="27" spans="4:9" ht="15" x14ac:dyDescent="0.35">
      <c r="E27" s="6" t="s">
        <v>52</v>
      </c>
      <c r="G27">
        <v>110</v>
      </c>
    </row>
    <row r="28" spans="4:9" ht="15" x14ac:dyDescent="0.35">
      <c r="E28" s="6" t="s">
        <v>53</v>
      </c>
      <c r="G28">
        <v>155</v>
      </c>
    </row>
    <row r="31" spans="4:9" ht="15" x14ac:dyDescent="0.35">
      <c r="E31" s="6" t="s">
        <v>51</v>
      </c>
    </row>
    <row r="32" spans="4:9" x14ac:dyDescent="0.3">
      <c r="F32" s="1">
        <f>G28-G27</f>
        <v>45</v>
      </c>
    </row>
    <row r="35" spans="5:9" x14ac:dyDescent="0.3">
      <c r="E35" s="11"/>
      <c r="F35" s="11"/>
      <c r="G35" s="11"/>
      <c r="H35" s="11"/>
      <c r="I35" s="11"/>
    </row>
    <row r="36" spans="5:9" x14ac:dyDescent="0.3">
      <c r="E3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2187-7F49-4941-B9F8-135B41B1D31C}">
  <dimension ref="A2:E52"/>
  <sheetViews>
    <sheetView workbookViewId="0">
      <selection activeCell="E17" sqref="E17"/>
    </sheetView>
  </sheetViews>
  <sheetFormatPr defaultRowHeight="14.4" x14ac:dyDescent="0.3"/>
  <sheetData>
    <row r="2" spans="1:5" ht="21" x14ac:dyDescent="0.4">
      <c r="A2" s="10" t="s">
        <v>54</v>
      </c>
    </row>
    <row r="3" spans="1:5" x14ac:dyDescent="0.3">
      <c r="B3">
        <v>8</v>
      </c>
    </row>
    <row r="4" spans="1:5" x14ac:dyDescent="0.3">
      <c r="B4">
        <v>7</v>
      </c>
    </row>
    <row r="5" spans="1:5" x14ac:dyDescent="0.3">
      <c r="B5">
        <v>9</v>
      </c>
    </row>
    <row r="6" spans="1:5" x14ac:dyDescent="0.3">
      <c r="B6">
        <v>6</v>
      </c>
    </row>
    <row r="7" spans="1:5" x14ac:dyDescent="0.3">
      <c r="B7">
        <v>7</v>
      </c>
      <c r="D7" t="s">
        <v>55</v>
      </c>
    </row>
    <row r="8" spans="1:5" x14ac:dyDescent="0.3">
      <c r="B8">
        <v>8</v>
      </c>
      <c r="D8" s="5" t="s">
        <v>8</v>
      </c>
    </row>
    <row r="9" spans="1:5" x14ac:dyDescent="0.3">
      <c r="B9">
        <v>9</v>
      </c>
      <c r="E9" s="1">
        <f>AVERAGE(B3:B52)</f>
        <v>7.5</v>
      </c>
    </row>
    <row r="10" spans="1:5" x14ac:dyDescent="0.3">
      <c r="B10">
        <v>8</v>
      </c>
    </row>
    <row r="11" spans="1:5" x14ac:dyDescent="0.3">
      <c r="B11">
        <v>7</v>
      </c>
      <c r="D11" t="s">
        <v>56</v>
      </c>
    </row>
    <row r="12" spans="1:5" x14ac:dyDescent="0.3">
      <c r="B12">
        <v>6</v>
      </c>
      <c r="D12" s="5" t="s">
        <v>8</v>
      </c>
    </row>
    <row r="13" spans="1:5" x14ac:dyDescent="0.3">
      <c r="B13">
        <v>8</v>
      </c>
      <c r="E13" s="1">
        <f>_xlfn.STDEV.S(B3:B52)</f>
        <v>1.0350983390135313</v>
      </c>
    </row>
    <row r="14" spans="1:5" x14ac:dyDescent="0.3">
      <c r="B14">
        <v>9</v>
      </c>
    </row>
    <row r="15" spans="1:5" x14ac:dyDescent="0.3">
      <c r="B15">
        <v>7</v>
      </c>
    </row>
    <row r="16" spans="1:5" x14ac:dyDescent="0.3">
      <c r="B16">
        <v>8</v>
      </c>
      <c r="E16" t="s">
        <v>136</v>
      </c>
    </row>
    <row r="17" spans="2:2" x14ac:dyDescent="0.3">
      <c r="B17">
        <v>7</v>
      </c>
    </row>
    <row r="18" spans="2:2" x14ac:dyDescent="0.3">
      <c r="B18">
        <v>6</v>
      </c>
    </row>
    <row r="19" spans="2:2" x14ac:dyDescent="0.3">
      <c r="B19">
        <v>8</v>
      </c>
    </row>
    <row r="20" spans="2:2" x14ac:dyDescent="0.3">
      <c r="B20">
        <v>9</v>
      </c>
    </row>
    <row r="21" spans="2:2" x14ac:dyDescent="0.3">
      <c r="B21">
        <v>6</v>
      </c>
    </row>
    <row r="22" spans="2:2" x14ac:dyDescent="0.3">
      <c r="B22">
        <v>7</v>
      </c>
    </row>
    <row r="23" spans="2:2" x14ac:dyDescent="0.3">
      <c r="B23">
        <v>8</v>
      </c>
    </row>
    <row r="24" spans="2:2" x14ac:dyDescent="0.3">
      <c r="B24">
        <v>9</v>
      </c>
    </row>
    <row r="25" spans="2:2" x14ac:dyDescent="0.3">
      <c r="B25">
        <v>7</v>
      </c>
    </row>
    <row r="26" spans="2:2" x14ac:dyDescent="0.3">
      <c r="B26">
        <v>6</v>
      </c>
    </row>
    <row r="27" spans="2:2" x14ac:dyDescent="0.3">
      <c r="B27">
        <v>7</v>
      </c>
    </row>
    <row r="28" spans="2:2" x14ac:dyDescent="0.3">
      <c r="B28">
        <v>8</v>
      </c>
    </row>
    <row r="29" spans="2:2" x14ac:dyDescent="0.3">
      <c r="B29">
        <v>9</v>
      </c>
    </row>
    <row r="30" spans="2:2" x14ac:dyDescent="0.3">
      <c r="B30">
        <v>8</v>
      </c>
    </row>
    <row r="31" spans="2:2" x14ac:dyDescent="0.3">
      <c r="B31">
        <v>7</v>
      </c>
    </row>
    <row r="32" spans="2:2" x14ac:dyDescent="0.3">
      <c r="B32">
        <v>6</v>
      </c>
    </row>
    <row r="33" spans="2:2" x14ac:dyDescent="0.3">
      <c r="B33">
        <v>9</v>
      </c>
    </row>
    <row r="34" spans="2:2" x14ac:dyDescent="0.3">
      <c r="B34">
        <v>8</v>
      </c>
    </row>
    <row r="35" spans="2:2" x14ac:dyDescent="0.3">
      <c r="B35">
        <v>7</v>
      </c>
    </row>
    <row r="36" spans="2:2" x14ac:dyDescent="0.3">
      <c r="B36">
        <v>6</v>
      </c>
    </row>
    <row r="37" spans="2:2" x14ac:dyDescent="0.3">
      <c r="B37">
        <v>8</v>
      </c>
    </row>
    <row r="38" spans="2:2" x14ac:dyDescent="0.3">
      <c r="B38">
        <v>9</v>
      </c>
    </row>
    <row r="39" spans="2:2" x14ac:dyDescent="0.3">
      <c r="B39">
        <v>7</v>
      </c>
    </row>
    <row r="40" spans="2:2" x14ac:dyDescent="0.3">
      <c r="B40">
        <v>8</v>
      </c>
    </row>
    <row r="41" spans="2:2" x14ac:dyDescent="0.3">
      <c r="B41">
        <v>7</v>
      </c>
    </row>
    <row r="42" spans="2:2" x14ac:dyDescent="0.3">
      <c r="B42">
        <v>6</v>
      </c>
    </row>
    <row r="43" spans="2:2" x14ac:dyDescent="0.3">
      <c r="B43">
        <v>9</v>
      </c>
    </row>
    <row r="44" spans="2:2" x14ac:dyDescent="0.3">
      <c r="B44">
        <v>8</v>
      </c>
    </row>
    <row r="45" spans="2:2" x14ac:dyDescent="0.3">
      <c r="B45">
        <v>7</v>
      </c>
    </row>
    <row r="46" spans="2:2" x14ac:dyDescent="0.3">
      <c r="B46">
        <v>6</v>
      </c>
    </row>
    <row r="47" spans="2:2" x14ac:dyDescent="0.3">
      <c r="B47">
        <v>7</v>
      </c>
    </row>
    <row r="48" spans="2:2" x14ac:dyDescent="0.3">
      <c r="B48">
        <v>8</v>
      </c>
    </row>
    <row r="49" spans="2:2" x14ac:dyDescent="0.3">
      <c r="B49">
        <v>9</v>
      </c>
    </row>
    <row r="50" spans="2:2" x14ac:dyDescent="0.3">
      <c r="B50">
        <v>8</v>
      </c>
    </row>
    <row r="51" spans="2:2" x14ac:dyDescent="0.3">
      <c r="B51">
        <v>7</v>
      </c>
    </row>
    <row r="52" spans="2:2" x14ac:dyDescent="0.3">
      <c r="B5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7CB3-EF41-4BB2-A9C9-DCE044CBE915}">
  <dimension ref="A2:G103"/>
  <sheetViews>
    <sheetView workbookViewId="0">
      <selection activeCell="E26" sqref="E26"/>
    </sheetView>
  </sheetViews>
  <sheetFormatPr defaultRowHeight="14.4" x14ac:dyDescent="0.3"/>
  <sheetData>
    <row r="2" spans="1:6" ht="21" x14ac:dyDescent="0.4">
      <c r="A2" s="10" t="s">
        <v>57</v>
      </c>
    </row>
    <row r="4" spans="1:6" x14ac:dyDescent="0.3">
      <c r="B4">
        <v>10</v>
      </c>
    </row>
    <row r="5" spans="1:6" x14ac:dyDescent="0.3">
      <c r="B5">
        <v>15</v>
      </c>
    </row>
    <row r="6" spans="1:6" x14ac:dyDescent="0.3">
      <c r="B6">
        <v>12</v>
      </c>
    </row>
    <row r="7" spans="1:6" x14ac:dyDescent="0.3">
      <c r="B7">
        <v>18</v>
      </c>
    </row>
    <row r="8" spans="1:6" x14ac:dyDescent="0.3">
      <c r="B8">
        <v>20</v>
      </c>
    </row>
    <row r="9" spans="1:6" x14ac:dyDescent="0.3">
      <c r="B9">
        <v>25</v>
      </c>
      <c r="D9" t="s">
        <v>58</v>
      </c>
    </row>
    <row r="10" spans="1:6" x14ac:dyDescent="0.3">
      <c r="B10">
        <v>8</v>
      </c>
      <c r="D10" s="5" t="s">
        <v>8</v>
      </c>
    </row>
    <row r="11" spans="1:6" x14ac:dyDescent="0.3">
      <c r="B11">
        <v>14</v>
      </c>
      <c r="E11" s="1">
        <f>AVERAGE(B4:B103)</f>
        <v>16.71</v>
      </c>
      <c r="F11" s="1" t="s">
        <v>22</v>
      </c>
    </row>
    <row r="12" spans="1:6" x14ac:dyDescent="0.3">
      <c r="B12">
        <v>16</v>
      </c>
    </row>
    <row r="13" spans="1:6" x14ac:dyDescent="0.3">
      <c r="B13">
        <v>22</v>
      </c>
      <c r="D13" t="s">
        <v>59</v>
      </c>
    </row>
    <row r="14" spans="1:6" x14ac:dyDescent="0.3">
      <c r="B14">
        <v>9</v>
      </c>
      <c r="D14" s="5" t="s">
        <v>8</v>
      </c>
    </row>
    <row r="15" spans="1:6" x14ac:dyDescent="0.3">
      <c r="B15">
        <v>17</v>
      </c>
      <c r="E15" t="s">
        <v>60</v>
      </c>
      <c r="F15">
        <v>27</v>
      </c>
    </row>
    <row r="16" spans="1:6" x14ac:dyDescent="0.3">
      <c r="B16">
        <v>11</v>
      </c>
      <c r="E16" t="s">
        <v>61</v>
      </c>
      <c r="F16">
        <v>8</v>
      </c>
    </row>
    <row r="17" spans="2:7" x14ac:dyDescent="0.3">
      <c r="B17">
        <v>13</v>
      </c>
    </row>
    <row r="18" spans="2:7" x14ac:dyDescent="0.3">
      <c r="B18">
        <v>19</v>
      </c>
      <c r="F18" s="1">
        <f>F15-F16</f>
        <v>19</v>
      </c>
      <c r="G18" s="1" t="s">
        <v>22</v>
      </c>
    </row>
    <row r="19" spans="2:7" x14ac:dyDescent="0.3">
      <c r="B19">
        <v>23</v>
      </c>
    </row>
    <row r="20" spans="2:7" x14ac:dyDescent="0.3">
      <c r="B20">
        <v>21</v>
      </c>
      <c r="D20" t="s">
        <v>62</v>
      </c>
    </row>
    <row r="21" spans="2:7" x14ac:dyDescent="0.3">
      <c r="B21">
        <v>16</v>
      </c>
      <c r="D21" s="5" t="s">
        <v>8</v>
      </c>
    </row>
    <row r="22" spans="2:7" x14ac:dyDescent="0.3">
      <c r="B22">
        <v>24</v>
      </c>
      <c r="E22" s="1">
        <f>_xlfn.STDEV.S(B4:B103)</f>
        <v>4.1664727227590186</v>
      </c>
      <c r="F22" s="1" t="s">
        <v>22</v>
      </c>
    </row>
    <row r="23" spans="2:7" x14ac:dyDescent="0.3">
      <c r="B23">
        <v>27</v>
      </c>
    </row>
    <row r="24" spans="2:7" x14ac:dyDescent="0.3">
      <c r="B24">
        <v>13</v>
      </c>
    </row>
    <row r="25" spans="2:7" x14ac:dyDescent="0.3">
      <c r="B25">
        <v>10</v>
      </c>
      <c r="E25" t="s">
        <v>137</v>
      </c>
    </row>
    <row r="26" spans="2:7" x14ac:dyDescent="0.3">
      <c r="B26">
        <v>18</v>
      </c>
    </row>
    <row r="27" spans="2:7" x14ac:dyDescent="0.3">
      <c r="B27">
        <v>16</v>
      </c>
    </row>
    <row r="28" spans="2:7" x14ac:dyDescent="0.3">
      <c r="B28">
        <v>12</v>
      </c>
    </row>
    <row r="29" spans="2:7" x14ac:dyDescent="0.3">
      <c r="B29">
        <v>14</v>
      </c>
    </row>
    <row r="30" spans="2:7" x14ac:dyDescent="0.3">
      <c r="B30">
        <v>19</v>
      </c>
    </row>
    <row r="31" spans="2:7" x14ac:dyDescent="0.3">
      <c r="B31">
        <v>21</v>
      </c>
    </row>
    <row r="32" spans="2:7" x14ac:dyDescent="0.3">
      <c r="B32">
        <v>11</v>
      </c>
    </row>
    <row r="33" spans="2:2" x14ac:dyDescent="0.3">
      <c r="B33">
        <v>17</v>
      </c>
    </row>
    <row r="34" spans="2:2" x14ac:dyDescent="0.3">
      <c r="B34">
        <v>15</v>
      </c>
    </row>
    <row r="35" spans="2:2" x14ac:dyDescent="0.3">
      <c r="B35">
        <v>20</v>
      </c>
    </row>
    <row r="36" spans="2:2" x14ac:dyDescent="0.3">
      <c r="B36">
        <v>26</v>
      </c>
    </row>
    <row r="37" spans="2:2" x14ac:dyDescent="0.3">
      <c r="B37">
        <v>13</v>
      </c>
    </row>
    <row r="38" spans="2:2" x14ac:dyDescent="0.3">
      <c r="B38">
        <v>12</v>
      </c>
    </row>
    <row r="39" spans="2:2" x14ac:dyDescent="0.3">
      <c r="B39">
        <v>14</v>
      </c>
    </row>
    <row r="40" spans="2:2" x14ac:dyDescent="0.3">
      <c r="B40">
        <v>22</v>
      </c>
    </row>
    <row r="41" spans="2:2" x14ac:dyDescent="0.3">
      <c r="B41">
        <v>19</v>
      </c>
    </row>
    <row r="42" spans="2:2" x14ac:dyDescent="0.3">
      <c r="B42">
        <v>16</v>
      </c>
    </row>
    <row r="43" spans="2:2" x14ac:dyDescent="0.3">
      <c r="B43">
        <v>11</v>
      </c>
    </row>
    <row r="44" spans="2:2" x14ac:dyDescent="0.3">
      <c r="B44">
        <v>25</v>
      </c>
    </row>
    <row r="45" spans="2:2" x14ac:dyDescent="0.3">
      <c r="B45">
        <v>18</v>
      </c>
    </row>
    <row r="46" spans="2:2" x14ac:dyDescent="0.3">
      <c r="B46">
        <v>16</v>
      </c>
    </row>
    <row r="47" spans="2:2" x14ac:dyDescent="0.3">
      <c r="B47">
        <v>13</v>
      </c>
    </row>
    <row r="48" spans="2:2" x14ac:dyDescent="0.3">
      <c r="B48">
        <v>21</v>
      </c>
    </row>
    <row r="49" spans="2:2" x14ac:dyDescent="0.3">
      <c r="B49">
        <v>20</v>
      </c>
    </row>
    <row r="50" spans="2:2" x14ac:dyDescent="0.3">
      <c r="B50">
        <v>15</v>
      </c>
    </row>
    <row r="51" spans="2:2" x14ac:dyDescent="0.3">
      <c r="B51">
        <v>12</v>
      </c>
    </row>
    <row r="52" spans="2:2" x14ac:dyDescent="0.3">
      <c r="B52">
        <v>19</v>
      </c>
    </row>
    <row r="53" spans="2:2" x14ac:dyDescent="0.3">
      <c r="B53">
        <v>17</v>
      </c>
    </row>
    <row r="54" spans="2:2" x14ac:dyDescent="0.3">
      <c r="B54">
        <v>14</v>
      </c>
    </row>
    <row r="55" spans="2:2" x14ac:dyDescent="0.3">
      <c r="B55">
        <v>16</v>
      </c>
    </row>
    <row r="56" spans="2:2" x14ac:dyDescent="0.3">
      <c r="B56">
        <v>23</v>
      </c>
    </row>
    <row r="57" spans="2:2" x14ac:dyDescent="0.3">
      <c r="B57">
        <v>18</v>
      </c>
    </row>
    <row r="58" spans="2:2" x14ac:dyDescent="0.3">
      <c r="B58">
        <v>12</v>
      </c>
    </row>
    <row r="59" spans="2:2" x14ac:dyDescent="0.3">
      <c r="B59">
        <v>11</v>
      </c>
    </row>
    <row r="60" spans="2:2" x14ac:dyDescent="0.3">
      <c r="B60">
        <v>19</v>
      </c>
    </row>
    <row r="61" spans="2:2" x14ac:dyDescent="0.3">
      <c r="B61">
        <v>22</v>
      </c>
    </row>
    <row r="62" spans="2:2" x14ac:dyDescent="0.3">
      <c r="B62">
        <v>17</v>
      </c>
    </row>
    <row r="63" spans="2:2" x14ac:dyDescent="0.3">
      <c r="B63">
        <v>12</v>
      </c>
    </row>
    <row r="64" spans="2:2" x14ac:dyDescent="0.3">
      <c r="B64">
        <v>16</v>
      </c>
    </row>
    <row r="65" spans="2:2" x14ac:dyDescent="0.3">
      <c r="B65">
        <v>14</v>
      </c>
    </row>
    <row r="66" spans="2:2" x14ac:dyDescent="0.3">
      <c r="B66">
        <v>18</v>
      </c>
    </row>
    <row r="67" spans="2:2" x14ac:dyDescent="0.3">
      <c r="B67">
        <v>20</v>
      </c>
    </row>
    <row r="68" spans="2:2" x14ac:dyDescent="0.3">
      <c r="B68">
        <v>25</v>
      </c>
    </row>
    <row r="69" spans="2:2" x14ac:dyDescent="0.3">
      <c r="B69">
        <v>13</v>
      </c>
    </row>
    <row r="70" spans="2:2" x14ac:dyDescent="0.3">
      <c r="B70">
        <v>11</v>
      </c>
    </row>
    <row r="71" spans="2:2" x14ac:dyDescent="0.3">
      <c r="B71">
        <v>22</v>
      </c>
    </row>
    <row r="72" spans="2:2" x14ac:dyDescent="0.3">
      <c r="B72">
        <v>19</v>
      </c>
    </row>
    <row r="73" spans="2:2" x14ac:dyDescent="0.3">
      <c r="B73">
        <v>17</v>
      </c>
    </row>
    <row r="74" spans="2:2" x14ac:dyDescent="0.3">
      <c r="B74">
        <v>15</v>
      </c>
    </row>
    <row r="75" spans="2:2" x14ac:dyDescent="0.3">
      <c r="B75">
        <v>16</v>
      </c>
    </row>
    <row r="76" spans="2:2" x14ac:dyDescent="0.3">
      <c r="B76">
        <v>13</v>
      </c>
    </row>
    <row r="77" spans="2:2" x14ac:dyDescent="0.3">
      <c r="B77">
        <v>14</v>
      </c>
    </row>
    <row r="78" spans="2:2" x14ac:dyDescent="0.3">
      <c r="B78">
        <v>18</v>
      </c>
    </row>
    <row r="79" spans="2:2" x14ac:dyDescent="0.3">
      <c r="B79">
        <v>20</v>
      </c>
    </row>
    <row r="80" spans="2:2" x14ac:dyDescent="0.3">
      <c r="B80">
        <v>19</v>
      </c>
    </row>
    <row r="81" spans="2:2" x14ac:dyDescent="0.3">
      <c r="B81">
        <v>21</v>
      </c>
    </row>
    <row r="82" spans="2:2" x14ac:dyDescent="0.3">
      <c r="B82">
        <v>17</v>
      </c>
    </row>
    <row r="83" spans="2:2" x14ac:dyDescent="0.3">
      <c r="B83">
        <v>12</v>
      </c>
    </row>
    <row r="84" spans="2:2" x14ac:dyDescent="0.3">
      <c r="B84">
        <v>15</v>
      </c>
    </row>
    <row r="85" spans="2:2" x14ac:dyDescent="0.3">
      <c r="B85">
        <v>13</v>
      </c>
    </row>
    <row r="86" spans="2:2" x14ac:dyDescent="0.3">
      <c r="B86">
        <v>16</v>
      </c>
    </row>
    <row r="87" spans="2:2" x14ac:dyDescent="0.3">
      <c r="B87">
        <v>14</v>
      </c>
    </row>
    <row r="88" spans="2:2" x14ac:dyDescent="0.3">
      <c r="B88">
        <v>22</v>
      </c>
    </row>
    <row r="89" spans="2:2" x14ac:dyDescent="0.3">
      <c r="B89">
        <v>21</v>
      </c>
    </row>
    <row r="90" spans="2:2" x14ac:dyDescent="0.3">
      <c r="B90">
        <v>19</v>
      </c>
    </row>
    <row r="91" spans="2:2" x14ac:dyDescent="0.3">
      <c r="B91">
        <v>18</v>
      </c>
    </row>
    <row r="92" spans="2:2" x14ac:dyDescent="0.3">
      <c r="B92">
        <v>16</v>
      </c>
    </row>
    <row r="93" spans="2:2" x14ac:dyDescent="0.3">
      <c r="B93">
        <v>11</v>
      </c>
    </row>
    <row r="94" spans="2:2" x14ac:dyDescent="0.3">
      <c r="B94">
        <v>17</v>
      </c>
    </row>
    <row r="95" spans="2:2" x14ac:dyDescent="0.3">
      <c r="B95">
        <v>14</v>
      </c>
    </row>
    <row r="96" spans="2:2" x14ac:dyDescent="0.3">
      <c r="B96">
        <v>12</v>
      </c>
    </row>
    <row r="97" spans="2:2" x14ac:dyDescent="0.3">
      <c r="B97">
        <v>20</v>
      </c>
    </row>
    <row r="98" spans="2:2" x14ac:dyDescent="0.3">
      <c r="B98">
        <v>23</v>
      </c>
    </row>
    <row r="99" spans="2:2" x14ac:dyDescent="0.3">
      <c r="B99">
        <v>19</v>
      </c>
    </row>
    <row r="100" spans="2:2" x14ac:dyDescent="0.3">
      <c r="B100">
        <v>15</v>
      </c>
    </row>
    <row r="101" spans="2:2" x14ac:dyDescent="0.3">
      <c r="B101">
        <v>16</v>
      </c>
    </row>
    <row r="102" spans="2:2" x14ac:dyDescent="0.3">
      <c r="B102">
        <v>13</v>
      </c>
    </row>
    <row r="103" spans="2:2" x14ac:dyDescent="0.3">
      <c r="B10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164C-106C-4D57-AB3D-A1A57D55792A}">
  <dimension ref="A1:N68"/>
  <sheetViews>
    <sheetView workbookViewId="0">
      <selection activeCell="H7" sqref="H7"/>
    </sheetView>
  </sheetViews>
  <sheetFormatPr defaultRowHeight="14.4" x14ac:dyDescent="0.3"/>
  <cols>
    <col min="2" max="2" width="8.77734375" bestFit="1" customWidth="1"/>
  </cols>
  <sheetData>
    <row r="1" spans="1:8" ht="21" x14ac:dyDescent="0.4">
      <c r="A1" s="10" t="s">
        <v>63</v>
      </c>
    </row>
    <row r="4" spans="1:8" x14ac:dyDescent="0.3">
      <c r="B4" t="s">
        <v>65</v>
      </c>
      <c r="C4" t="s">
        <v>66</v>
      </c>
      <c r="D4" t="s">
        <v>67</v>
      </c>
      <c r="E4" t="s">
        <v>68</v>
      </c>
      <c r="F4" t="s">
        <v>69</v>
      </c>
    </row>
    <row r="5" spans="1:8" x14ac:dyDescent="0.3">
      <c r="B5">
        <v>30</v>
      </c>
      <c r="C5">
        <v>25</v>
      </c>
      <c r="D5">
        <v>22</v>
      </c>
      <c r="E5">
        <v>18</v>
      </c>
      <c r="F5">
        <v>35</v>
      </c>
    </row>
    <row r="6" spans="1:8" x14ac:dyDescent="0.3">
      <c r="B6">
        <v>32</v>
      </c>
      <c r="C6">
        <v>27</v>
      </c>
      <c r="D6">
        <v>23</v>
      </c>
      <c r="E6">
        <v>17</v>
      </c>
      <c r="F6">
        <v>36</v>
      </c>
      <c r="H6" t="s">
        <v>138</v>
      </c>
    </row>
    <row r="7" spans="1:8" x14ac:dyDescent="0.3">
      <c r="B7">
        <v>33</v>
      </c>
      <c r="C7">
        <v>26</v>
      </c>
      <c r="D7">
        <v>20</v>
      </c>
      <c r="E7">
        <v>19</v>
      </c>
      <c r="F7">
        <v>34</v>
      </c>
    </row>
    <row r="8" spans="1:8" x14ac:dyDescent="0.3">
      <c r="B8">
        <v>28</v>
      </c>
      <c r="C8">
        <v>23</v>
      </c>
      <c r="D8">
        <v>25</v>
      </c>
      <c r="E8">
        <v>20</v>
      </c>
      <c r="F8">
        <v>35</v>
      </c>
    </row>
    <row r="9" spans="1:8" x14ac:dyDescent="0.3">
      <c r="B9">
        <v>31</v>
      </c>
      <c r="C9">
        <v>28</v>
      </c>
      <c r="D9">
        <v>21</v>
      </c>
      <c r="E9">
        <v>21</v>
      </c>
      <c r="F9">
        <v>33</v>
      </c>
    </row>
    <row r="10" spans="1:8" x14ac:dyDescent="0.3">
      <c r="B10">
        <v>30</v>
      </c>
      <c r="C10">
        <v>24</v>
      </c>
      <c r="D10">
        <v>24</v>
      </c>
      <c r="E10">
        <v>18</v>
      </c>
      <c r="F10">
        <v>34</v>
      </c>
    </row>
    <row r="11" spans="1:8" x14ac:dyDescent="0.3">
      <c r="B11">
        <v>29</v>
      </c>
      <c r="C11">
        <v>26</v>
      </c>
      <c r="D11">
        <v>23</v>
      </c>
      <c r="E11">
        <v>19</v>
      </c>
      <c r="F11">
        <v>32</v>
      </c>
    </row>
    <row r="12" spans="1:8" x14ac:dyDescent="0.3">
      <c r="B12">
        <v>30</v>
      </c>
      <c r="C12">
        <v>25</v>
      </c>
      <c r="D12">
        <v>22</v>
      </c>
      <c r="E12">
        <v>17</v>
      </c>
      <c r="F12">
        <v>33</v>
      </c>
    </row>
    <row r="13" spans="1:8" x14ac:dyDescent="0.3">
      <c r="B13">
        <v>32</v>
      </c>
      <c r="C13">
        <v>27</v>
      </c>
      <c r="D13">
        <v>25</v>
      </c>
      <c r="E13">
        <v>20</v>
      </c>
      <c r="F13">
        <v>36</v>
      </c>
    </row>
    <row r="14" spans="1:8" x14ac:dyDescent="0.3">
      <c r="B14" s="5">
        <v>31</v>
      </c>
      <c r="C14">
        <v>28</v>
      </c>
      <c r="D14">
        <v>24</v>
      </c>
      <c r="E14">
        <v>19</v>
      </c>
      <c r="F14">
        <v>34</v>
      </c>
    </row>
    <row r="17" spans="2:14" x14ac:dyDescent="0.3">
      <c r="B17" s="1" t="s">
        <v>70</v>
      </c>
      <c r="L17" s="1" t="s">
        <v>67</v>
      </c>
    </row>
    <row r="19" spans="2:14" x14ac:dyDescent="0.3">
      <c r="B19" t="s">
        <v>64</v>
      </c>
      <c r="L19" t="s">
        <v>64</v>
      </c>
    </row>
    <row r="20" spans="2:14" x14ac:dyDescent="0.3">
      <c r="B20" s="5" t="s">
        <v>8</v>
      </c>
      <c r="L20" s="5" t="s">
        <v>8</v>
      </c>
    </row>
    <row r="21" spans="2:14" x14ac:dyDescent="0.3">
      <c r="C21" s="1">
        <f>AVERAGE(B5:B14)</f>
        <v>30.6</v>
      </c>
      <c r="M21" s="1">
        <f>AVERAGE(D5:D14)</f>
        <v>22.9</v>
      </c>
    </row>
    <row r="23" spans="2:14" x14ac:dyDescent="0.3">
      <c r="B23" t="s">
        <v>71</v>
      </c>
      <c r="L23" t="s">
        <v>71</v>
      </c>
    </row>
    <row r="24" spans="2:14" x14ac:dyDescent="0.3">
      <c r="B24" s="5" t="s">
        <v>8</v>
      </c>
      <c r="L24" s="5" t="s">
        <v>8</v>
      </c>
    </row>
    <row r="25" spans="2:14" x14ac:dyDescent="0.3">
      <c r="C25" t="s">
        <v>72</v>
      </c>
      <c r="D25">
        <v>33</v>
      </c>
      <c r="M25" t="s">
        <v>72</v>
      </c>
      <c r="N25">
        <v>25</v>
      </c>
    </row>
    <row r="26" spans="2:14" x14ac:dyDescent="0.3">
      <c r="C26" t="s">
        <v>73</v>
      </c>
      <c r="D26">
        <v>28</v>
      </c>
      <c r="M26" t="s">
        <v>73</v>
      </c>
      <c r="N26">
        <v>20</v>
      </c>
    </row>
    <row r="27" spans="2:14" x14ac:dyDescent="0.3">
      <c r="N27" s="1">
        <f>N25-N26</f>
        <v>5</v>
      </c>
    </row>
    <row r="28" spans="2:14" x14ac:dyDescent="0.3">
      <c r="C28" s="1">
        <f>D25-D26</f>
        <v>5</v>
      </c>
    </row>
    <row r="30" spans="2:14" x14ac:dyDescent="0.3">
      <c r="B30" t="s">
        <v>74</v>
      </c>
      <c r="L30" t="s">
        <v>74</v>
      </c>
    </row>
    <row r="31" spans="2:14" x14ac:dyDescent="0.3">
      <c r="B31" s="5" t="s">
        <v>8</v>
      </c>
      <c r="L31" s="5" t="s">
        <v>8</v>
      </c>
    </row>
    <row r="32" spans="2:14" x14ac:dyDescent="0.3">
      <c r="C32" s="1">
        <f>_xlfn.VAR.S(B5:B14)</f>
        <v>2.2666666666666675</v>
      </c>
      <c r="L32" s="5"/>
      <c r="M32" s="1">
        <f>_xlfn.VAR.S(D5:D14)</f>
        <v>2.7666666666666675</v>
      </c>
    </row>
    <row r="36" spans="2:14" x14ac:dyDescent="0.3">
      <c r="B36" s="1" t="s">
        <v>66</v>
      </c>
      <c r="L36" s="1" t="s">
        <v>68</v>
      </c>
    </row>
    <row r="38" spans="2:14" x14ac:dyDescent="0.3">
      <c r="B38" t="s">
        <v>64</v>
      </c>
      <c r="L38" t="s">
        <v>64</v>
      </c>
    </row>
    <row r="39" spans="2:14" x14ac:dyDescent="0.3">
      <c r="B39" s="5" t="s">
        <v>8</v>
      </c>
      <c r="L39" s="5" t="s">
        <v>8</v>
      </c>
    </row>
    <row r="40" spans="2:14" x14ac:dyDescent="0.3">
      <c r="C40" s="1">
        <f>AVERAGE(C5:C14)</f>
        <v>25.9</v>
      </c>
      <c r="M40" s="1">
        <f>AVERAGE(E5:E14)</f>
        <v>18.8</v>
      </c>
    </row>
    <row r="42" spans="2:14" x14ac:dyDescent="0.3">
      <c r="B42" t="s">
        <v>71</v>
      </c>
      <c r="L42" t="s">
        <v>71</v>
      </c>
    </row>
    <row r="43" spans="2:14" x14ac:dyDescent="0.3">
      <c r="B43" s="5" t="s">
        <v>8</v>
      </c>
      <c r="L43" s="5" t="s">
        <v>8</v>
      </c>
    </row>
    <row r="44" spans="2:14" x14ac:dyDescent="0.3">
      <c r="C44" t="s">
        <v>72</v>
      </c>
      <c r="D44">
        <v>28</v>
      </c>
      <c r="M44" t="s">
        <v>72</v>
      </c>
      <c r="N44">
        <v>21</v>
      </c>
    </row>
    <row r="45" spans="2:14" x14ac:dyDescent="0.3">
      <c r="C45" t="s">
        <v>73</v>
      </c>
      <c r="D45">
        <v>23</v>
      </c>
      <c r="M45" t="s">
        <v>73</v>
      </c>
      <c r="N45">
        <v>17</v>
      </c>
    </row>
    <row r="46" spans="2:14" x14ac:dyDescent="0.3">
      <c r="D46" s="1">
        <f>D44-D45</f>
        <v>5</v>
      </c>
      <c r="N46" s="1">
        <f>N44-N45</f>
        <v>4</v>
      </c>
    </row>
    <row r="48" spans="2:14" x14ac:dyDescent="0.3">
      <c r="B48" t="s">
        <v>74</v>
      </c>
      <c r="L48" t="s">
        <v>74</v>
      </c>
    </row>
    <row r="49" spans="2:13" x14ac:dyDescent="0.3">
      <c r="B49" s="5" t="s">
        <v>8</v>
      </c>
      <c r="L49" s="5" t="s">
        <v>8</v>
      </c>
    </row>
    <row r="50" spans="2:13" x14ac:dyDescent="0.3">
      <c r="C50" s="1">
        <f>_xlfn.VAR.S(C5:C14)</f>
        <v>2.7666666666666675</v>
      </c>
      <c r="M50" s="1">
        <f>_xlfn.VAR.S(E5:E14)</f>
        <v>1.7333333333333332</v>
      </c>
    </row>
    <row r="51" spans="2:13" x14ac:dyDescent="0.3">
      <c r="C51" s="11"/>
    </row>
    <row r="54" spans="2:13" x14ac:dyDescent="0.3">
      <c r="F54" s="1" t="s">
        <v>69</v>
      </c>
    </row>
    <row r="56" spans="2:13" x14ac:dyDescent="0.3">
      <c r="F56" t="s">
        <v>64</v>
      </c>
    </row>
    <row r="57" spans="2:13" x14ac:dyDescent="0.3">
      <c r="F57" s="5" t="s">
        <v>8</v>
      </c>
    </row>
    <row r="58" spans="2:13" x14ac:dyDescent="0.3">
      <c r="G58" s="1">
        <f>AVERAGE(F5:F14)</f>
        <v>34.200000000000003</v>
      </c>
    </row>
    <row r="60" spans="2:13" x14ac:dyDescent="0.3">
      <c r="F60" t="s">
        <v>71</v>
      </c>
    </row>
    <row r="61" spans="2:13" x14ac:dyDescent="0.3">
      <c r="F61" s="5" t="s">
        <v>8</v>
      </c>
    </row>
    <row r="62" spans="2:13" x14ac:dyDescent="0.3">
      <c r="G62" t="s">
        <v>72</v>
      </c>
      <c r="H62">
        <v>36</v>
      </c>
    </row>
    <row r="63" spans="2:13" x14ac:dyDescent="0.3">
      <c r="G63" t="s">
        <v>73</v>
      </c>
      <c r="H63">
        <v>32</v>
      </c>
    </row>
    <row r="64" spans="2:13" x14ac:dyDescent="0.3">
      <c r="H64" s="1">
        <f>H62-H63</f>
        <v>4</v>
      </c>
    </row>
    <row r="66" spans="6:7" x14ac:dyDescent="0.3">
      <c r="F66" t="s">
        <v>74</v>
      </c>
    </row>
    <row r="67" spans="6:7" x14ac:dyDescent="0.3">
      <c r="F67" s="5" t="s">
        <v>8</v>
      </c>
    </row>
    <row r="68" spans="6:7" x14ac:dyDescent="0.3">
      <c r="G68" s="1">
        <f>_xlfn.VAR.S(F5:F14)</f>
        <v>1.7333333333333332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7CF9-24ED-4D1F-8215-5EEB781AE9D0}">
  <dimension ref="A1:H102"/>
  <sheetViews>
    <sheetView topLeftCell="A5" workbookViewId="0">
      <selection activeCell="F26" sqref="F26"/>
    </sheetView>
  </sheetViews>
  <sheetFormatPr defaultRowHeight="14.4" x14ac:dyDescent="0.3"/>
  <sheetData>
    <row r="1" spans="1:8" x14ac:dyDescent="0.3">
      <c r="B1" t="s">
        <v>80</v>
      </c>
    </row>
    <row r="2" spans="1:8" ht="21" x14ac:dyDescent="0.4">
      <c r="A2" s="12" t="s">
        <v>75</v>
      </c>
      <c r="B2" t="s">
        <v>76</v>
      </c>
      <c r="C2" t="s">
        <v>77</v>
      </c>
      <c r="D2" t="s">
        <v>78</v>
      </c>
    </row>
    <row r="3" spans="1:8" x14ac:dyDescent="0.3">
      <c r="B3">
        <v>28</v>
      </c>
      <c r="C3">
        <v>28</v>
      </c>
      <c r="D3" s="1" cm="1">
        <f t="array" ref="D3:D21">COUNTIF($B$3:$B$102,C3:C21)</f>
        <v>5</v>
      </c>
    </row>
    <row r="4" spans="1:8" x14ac:dyDescent="0.3">
      <c r="B4">
        <v>32</v>
      </c>
      <c r="C4">
        <v>32</v>
      </c>
      <c r="D4" s="1">
        <v>5</v>
      </c>
    </row>
    <row r="5" spans="1:8" x14ac:dyDescent="0.3">
      <c r="B5">
        <v>35</v>
      </c>
      <c r="C5">
        <v>35</v>
      </c>
      <c r="D5" s="1">
        <v>9</v>
      </c>
    </row>
    <row r="6" spans="1:8" x14ac:dyDescent="0.3">
      <c r="B6">
        <v>40</v>
      </c>
      <c r="C6">
        <v>40</v>
      </c>
      <c r="D6" s="1">
        <v>6</v>
      </c>
    </row>
    <row r="7" spans="1:8" x14ac:dyDescent="0.3">
      <c r="B7">
        <v>42</v>
      </c>
      <c r="C7">
        <v>42</v>
      </c>
      <c r="D7" s="1">
        <v>2</v>
      </c>
    </row>
    <row r="8" spans="1:8" x14ac:dyDescent="0.3">
      <c r="B8">
        <v>28</v>
      </c>
      <c r="C8">
        <v>33</v>
      </c>
      <c r="D8" s="1">
        <v>7</v>
      </c>
      <c r="F8" t="s">
        <v>79</v>
      </c>
    </row>
    <row r="9" spans="1:8" x14ac:dyDescent="0.3">
      <c r="B9">
        <v>33</v>
      </c>
      <c r="C9">
        <v>38</v>
      </c>
      <c r="D9" s="1">
        <v>6</v>
      </c>
      <c r="F9" s="5" t="s">
        <v>8</v>
      </c>
    </row>
    <row r="10" spans="1:8" x14ac:dyDescent="0.3">
      <c r="B10">
        <v>38</v>
      </c>
      <c r="C10">
        <v>30</v>
      </c>
      <c r="D10" s="1">
        <v>6</v>
      </c>
      <c r="G10" s="11"/>
      <c r="H10" s="1" cm="1">
        <f t="array" ref="H10">_xlfn.MODE.MULT(B3:B102)</f>
        <v>31</v>
      </c>
    </row>
    <row r="11" spans="1:8" x14ac:dyDescent="0.3">
      <c r="B11">
        <v>30</v>
      </c>
      <c r="C11">
        <v>41</v>
      </c>
      <c r="D11" s="1">
        <v>4</v>
      </c>
    </row>
    <row r="12" spans="1:8" x14ac:dyDescent="0.3">
      <c r="B12">
        <v>41</v>
      </c>
      <c r="C12">
        <v>37</v>
      </c>
      <c r="D12" s="1">
        <v>5</v>
      </c>
    </row>
    <row r="13" spans="1:8" x14ac:dyDescent="0.3">
      <c r="B13">
        <v>37</v>
      </c>
      <c r="C13">
        <v>31</v>
      </c>
      <c r="D13" s="1">
        <v>10</v>
      </c>
      <c r="F13" t="s">
        <v>81</v>
      </c>
    </row>
    <row r="14" spans="1:8" x14ac:dyDescent="0.3">
      <c r="B14">
        <v>31</v>
      </c>
      <c r="C14">
        <v>34</v>
      </c>
      <c r="D14" s="1">
        <v>3</v>
      </c>
      <c r="F14" s="5" t="s">
        <v>8</v>
      </c>
    </row>
    <row r="15" spans="1:8" x14ac:dyDescent="0.3">
      <c r="B15">
        <v>34</v>
      </c>
      <c r="C15">
        <v>29</v>
      </c>
      <c r="D15" s="1">
        <v>7</v>
      </c>
      <c r="G15" s="1">
        <f>MEDIAN(B3:B102)</f>
        <v>35</v>
      </c>
    </row>
    <row r="16" spans="1:8" x14ac:dyDescent="0.3">
      <c r="B16">
        <v>29</v>
      </c>
      <c r="C16">
        <v>36</v>
      </c>
      <c r="D16" s="1">
        <v>7</v>
      </c>
    </row>
    <row r="17" spans="2:8" x14ac:dyDescent="0.3">
      <c r="B17">
        <v>36</v>
      </c>
      <c r="C17">
        <v>43</v>
      </c>
      <c r="D17" s="1">
        <v>3</v>
      </c>
    </row>
    <row r="18" spans="2:8" x14ac:dyDescent="0.3">
      <c r="B18">
        <v>43</v>
      </c>
      <c r="C18">
        <v>39</v>
      </c>
      <c r="D18" s="1">
        <v>7</v>
      </c>
      <c r="F18" t="s">
        <v>82</v>
      </c>
    </row>
    <row r="19" spans="2:8" x14ac:dyDescent="0.3">
      <c r="B19">
        <v>39</v>
      </c>
      <c r="C19">
        <v>27</v>
      </c>
      <c r="D19" s="1">
        <v>3</v>
      </c>
      <c r="F19" s="5" t="s">
        <v>8</v>
      </c>
    </row>
    <row r="20" spans="2:8" x14ac:dyDescent="0.3">
      <c r="B20">
        <v>27</v>
      </c>
      <c r="C20">
        <v>45</v>
      </c>
      <c r="D20" s="1">
        <v>2</v>
      </c>
      <c r="G20" t="s">
        <v>72</v>
      </c>
      <c r="H20">
        <v>45</v>
      </c>
    </row>
    <row r="21" spans="2:8" x14ac:dyDescent="0.3">
      <c r="B21">
        <v>35</v>
      </c>
      <c r="C21">
        <v>44</v>
      </c>
      <c r="D21" s="1">
        <v>3</v>
      </c>
      <c r="G21" t="s">
        <v>73</v>
      </c>
      <c r="H21">
        <v>27</v>
      </c>
    </row>
    <row r="22" spans="2:8" x14ac:dyDescent="0.3">
      <c r="B22">
        <v>31</v>
      </c>
      <c r="H22" s="1">
        <f>H20-H21</f>
        <v>18</v>
      </c>
    </row>
    <row r="23" spans="2:8" x14ac:dyDescent="0.3">
      <c r="B23">
        <v>39</v>
      </c>
    </row>
    <row r="24" spans="2:8" x14ac:dyDescent="0.3">
      <c r="B24">
        <v>45</v>
      </c>
    </row>
    <row r="25" spans="2:8" x14ac:dyDescent="0.3">
      <c r="B25">
        <v>29</v>
      </c>
      <c r="F25" t="s">
        <v>139</v>
      </c>
    </row>
    <row r="26" spans="2:8" x14ac:dyDescent="0.3">
      <c r="B26">
        <v>33</v>
      </c>
    </row>
    <row r="27" spans="2:8" x14ac:dyDescent="0.3">
      <c r="B27">
        <v>37</v>
      </c>
    </row>
    <row r="28" spans="2:8" x14ac:dyDescent="0.3">
      <c r="B28">
        <v>40</v>
      </c>
    </row>
    <row r="29" spans="2:8" x14ac:dyDescent="0.3">
      <c r="B29">
        <v>36</v>
      </c>
    </row>
    <row r="30" spans="2:8" x14ac:dyDescent="0.3">
      <c r="B30">
        <v>29</v>
      </c>
    </row>
    <row r="31" spans="2:8" x14ac:dyDescent="0.3">
      <c r="B31">
        <v>31</v>
      </c>
    </row>
    <row r="32" spans="2:8" x14ac:dyDescent="0.3">
      <c r="B32">
        <v>38</v>
      </c>
    </row>
    <row r="33" spans="2:2" x14ac:dyDescent="0.3">
      <c r="B33">
        <v>35</v>
      </c>
    </row>
    <row r="34" spans="2:2" x14ac:dyDescent="0.3">
      <c r="B34">
        <v>44</v>
      </c>
    </row>
    <row r="35" spans="2:2" x14ac:dyDescent="0.3">
      <c r="B35">
        <v>32</v>
      </c>
    </row>
    <row r="36" spans="2:2" x14ac:dyDescent="0.3">
      <c r="B36">
        <v>39</v>
      </c>
    </row>
    <row r="37" spans="2:2" x14ac:dyDescent="0.3">
      <c r="B37">
        <v>36</v>
      </c>
    </row>
    <row r="38" spans="2:2" x14ac:dyDescent="0.3">
      <c r="B38">
        <v>30</v>
      </c>
    </row>
    <row r="39" spans="2:2" x14ac:dyDescent="0.3">
      <c r="B39">
        <v>33</v>
      </c>
    </row>
    <row r="40" spans="2:2" x14ac:dyDescent="0.3">
      <c r="B40">
        <v>28</v>
      </c>
    </row>
    <row r="41" spans="2:2" x14ac:dyDescent="0.3">
      <c r="B41">
        <v>41</v>
      </c>
    </row>
    <row r="42" spans="2:2" x14ac:dyDescent="0.3">
      <c r="B42">
        <v>35</v>
      </c>
    </row>
    <row r="43" spans="2:2" x14ac:dyDescent="0.3">
      <c r="B43">
        <v>31</v>
      </c>
    </row>
    <row r="44" spans="2:2" x14ac:dyDescent="0.3">
      <c r="B44">
        <v>37</v>
      </c>
    </row>
    <row r="45" spans="2:2" x14ac:dyDescent="0.3">
      <c r="B45">
        <v>42</v>
      </c>
    </row>
    <row r="46" spans="2:2" x14ac:dyDescent="0.3">
      <c r="B46">
        <v>29</v>
      </c>
    </row>
    <row r="47" spans="2:2" x14ac:dyDescent="0.3">
      <c r="B47">
        <v>34</v>
      </c>
    </row>
    <row r="48" spans="2:2" x14ac:dyDescent="0.3">
      <c r="B48">
        <v>40</v>
      </c>
    </row>
    <row r="49" spans="2:2" x14ac:dyDescent="0.3">
      <c r="B49">
        <v>31</v>
      </c>
    </row>
    <row r="50" spans="2:2" x14ac:dyDescent="0.3">
      <c r="B50">
        <v>33</v>
      </c>
    </row>
    <row r="51" spans="2:2" x14ac:dyDescent="0.3">
      <c r="B51">
        <v>38</v>
      </c>
    </row>
    <row r="52" spans="2:2" x14ac:dyDescent="0.3">
      <c r="B52">
        <v>36</v>
      </c>
    </row>
    <row r="53" spans="2:2" x14ac:dyDescent="0.3">
      <c r="B53">
        <v>39</v>
      </c>
    </row>
    <row r="54" spans="2:2" x14ac:dyDescent="0.3">
      <c r="B54">
        <v>27</v>
      </c>
    </row>
    <row r="55" spans="2:2" x14ac:dyDescent="0.3">
      <c r="B55">
        <v>35</v>
      </c>
    </row>
    <row r="56" spans="2:2" x14ac:dyDescent="0.3">
      <c r="B56">
        <v>30</v>
      </c>
    </row>
    <row r="57" spans="2:2" x14ac:dyDescent="0.3">
      <c r="B57">
        <v>43</v>
      </c>
    </row>
    <row r="58" spans="2:2" x14ac:dyDescent="0.3">
      <c r="B58">
        <v>29</v>
      </c>
    </row>
    <row r="59" spans="2:2" x14ac:dyDescent="0.3">
      <c r="B59">
        <v>32</v>
      </c>
    </row>
    <row r="60" spans="2:2" x14ac:dyDescent="0.3">
      <c r="B60">
        <v>36</v>
      </c>
    </row>
    <row r="61" spans="2:2" x14ac:dyDescent="0.3">
      <c r="B61">
        <v>31</v>
      </c>
    </row>
    <row r="62" spans="2:2" x14ac:dyDescent="0.3">
      <c r="B62">
        <v>40</v>
      </c>
    </row>
    <row r="63" spans="2:2" x14ac:dyDescent="0.3">
      <c r="B63">
        <v>38</v>
      </c>
    </row>
    <row r="64" spans="2:2" x14ac:dyDescent="0.3">
      <c r="B64">
        <v>44</v>
      </c>
    </row>
    <row r="65" spans="2:2" x14ac:dyDescent="0.3">
      <c r="B65">
        <v>37</v>
      </c>
    </row>
    <row r="66" spans="2:2" x14ac:dyDescent="0.3">
      <c r="B66">
        <v>33</v>
      </c>
    </row>
    <row r="67" spans="2:2" x14ac:dyDescent="0.3">
      <c r="B67">
        <v>35</v>
      </c>
    </row>
    <row r="68" spans="2:2" x14ac:dyDescent="0.3">
      <c r="B68">
        <v>41</v>
      </c>
    </row>
    <row r="69" spans="2:2" x14ac:dyDescent="0.3">
      <c r="B69">
        <v>30</v>
      </c>
    </row>
    <row r="70" spans="2:2" x14ac:dyDescent="0.3">
      <c r="B70">
        <v>31</v>
      </c>
    </row>
    <row r="71" spans="2:2" x14ac:dyDescent="0.3">
      <c r="B71">
        <v>39</v>
      </c>
    </row>
    <row r="72" spans="2:2" x14ac:dyDescent="0.3">
      <c r="B72">
        <v>28</v>
      </c>
    </row>
    <row r="73" spans="2:2" x14ac:dyDescent="0.3">
      <c r="B73">
        <v>45</v>
      </c>
    </row>
    <row r="74" spans="2:2" x14ac:dyDescent="0.3">
      <c r="B74">
        <v>29</v>
      </c>
    </row>
    <row r="75" spans="2:2" x14ac:dyDescent="0.3">
      <c r="B75">
        <v>33</v>
      </c>
    </row>
    <row r="76" spans="2:2" x14ac:dyDescent="0.3">
      <c r="B76">
        <v>38</v>
      </c>
    </row>
    <row r="77" spans="2:2" x14ac:dyDescent="0.3">
      <c r="B77">
        <v>34</v>
      </c>
    </row>
    <row r="78" spans="2:2" x14ac:dyDescent="0.3">
      <c r="B78">
        <v>32</v>
      </c>
    </row>
    <row r="79" spans="2:2" x14ac:dyDescent="0.3">
      <c r="B79">
        <v>35</v>
      </c>
    </row>
    <row r="80" spans="2:2" x14ac:dyDescent="0.3">
      <c r="B80">
        <v>31</v>
      </c>
    </row>
    <row r="81" spans="2:2" x14ac:dyDescent="0.3">
      <c r="B81">
        <v>40</v>
      </c>
    </row>
    <row r="82" spans="2:2" x14ac:dyDescent="0.3">
      <c r="B82">
        <v>36</v>
      </c>
    </row>
    <row r="83" spans="2:2" x14ac:dyDescent="0.3">
      <c r="B83">
        <v>39</v>
      </c>
    </row>
    <row r="84" spans="2:2" x14ac:dyDescent="0.3">
      <c r="B84">
        <v>27</v>
      </c>
    </row>
    <row r="85" spans="2:2" x14ac:dyDescent="0.3">
      <c r="B85">
        <v>35</v>
      </c>
    </row>
    <row r="86" spans="2:2" x14ac:dyDescent="0.3">
      <c r="B86">
        <v>30</v>
      </c>
    </row>
    <row r="87" spans="2:2" x14ac:dyDescent="0.3">
      <c r="B87">
        <v>43</v>
      </c>
    </row>
    <row r="88" spans="2:2" x14ac:dyDescent="0.3">
      <c r="B88">
        <v>29</v>
      </c>
    </row>
    <row r="89" spans="2:2" x14ac:dyDescent="0.3">
      <c r="B89">
        <v>32</v>
      </c>
    </row>
    <row r="90" spans="2:2" x14ac:dyDescent="0.3">
      <c r="B90">
        <v>36</v>
      </c>
    </row>
    <row r="91" spans="2:2" x14ac:dyDescent="0.3">
      <c r="B91">
        <v>31</v>
      </c>
    </row>
    <row r="92" spans="2:2" x14ac:dyDescent="0.3">
      <c r="B92">
        <v>40</v>
      </c>
    </row>
    <row r="93" spans="2:2" x14ac:dyDescent="0.3">
      <c r="B93">
        <v>38</v>
      </c>
    </row>
    <row r="94" spans="2:2" x14ac:dyDescent="0.3">
      <c r="B94">
        <v>44</v>
      </c>
    </row>
    <row r="95" spans="2:2" x14ac:dyDescent="0.3">
      <c r="B95">
        <v>37</v>
      </c>
    </row>
    <row r="96" spans="2:2" x14ac:dyDescent="0.3">
      <c r="B96">
        <v>33</v>
      </c>
    </row>
    <row r="97" spans="2:2" x14ac:dyDescent="0.3">
      <c r="B97">
        <v>35</v>
      </c>
    </row>
    <row r="98" spans="2:2" x14ac:dyDescent="0.3">
      <c r="B98">
        <v>41</v>
      </c>
    </row>
    <row r="99" spans="2:2" x14ac:dyDescent="0.3">
      <c r="B99">
        <v>30</v>
      </c>
    </row>
    <row r="100" spans="2:2" x14ac:dyDescent="0.3">
      <c r="B100">
        <v>31</v>
      </c>
    </row>
    <row r="101" spans="2:2" x14ac:dyDescent="0.3">
      <c r="B101">
        <v>39</v>
      </c>
    </row>
    <row r="102" spans="2:2" x14ac:dyDescent="0.3">
      <c r="B102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9D1D-BF48-4A5A-A886-8D2C13591BFB}">
  <dimension ref="A1:H52"/>
  <sheetViews>
    <sheetView topLeftCell="A4" workbookViewId="0">
      <selection activeCell="G30" sqref="G30"/>
    </sheetView>
  </sheetViews>
  <sheetFormatPr defaultRowHeight="14.4" x14ac:dyDescent="0.3"/>
  <sheetData>
    <row r="1" spans="1:7" x14ac:dyDescent="0.3">
      <c r="B1" t="s">
        <v>84</v>
      </c>
    </row>
    <row r="2" spans="1:7" x14ac:dyDescent="0.3">
      <c r="A2" t="s">
        <v>83</v>
      </c>
      <c r="B2" t="s">
        <v>86</v>
      </c>
      <c r="C2" t="s">
        <v>77</v>
      </c>
      <c r="D2" t="s">
        <v>85</v>
      </c>
    </row>
    <row r="3" spans="1:7" x14ac:dyDescent="0.3">
      <c r="B3">
        <v>56</v>
      </c>
      <c r="C3" cm="1">
        <f t="array" ref="C3:C30">_xlfn.UNIQUE(B3:B52)</f>
        <v>56</v>
      </c>
      <c r="D3" s="1">
        <f>COUNTIF($B$3:$B$52,C3)</f>
        <v>2</v>
      </c>
    </row>
    <row r="4" spans="1:7" x14ac:dyDescent="0.3">
      <c r="B4">
        <v>40</v>
      </c>
      <c r="C4">
        <v>40</v>
      </c>
      <c r="D4" s="1">
        <f t="shared" ref="D4:D30" si="0">COUNTIF($B$3:$B$52,C4)</f>
        <v>3</v>
      </c>
    </row>
    <row r="5" spans="1:7" x14ac:dyDescent="0.3">
      <c r="B5">
        <v>28</v>
      </c>
      <c r="C5">
        <v>28</v>
      </c>
      <c r="D5" s="1">
        <f t="shared" si="0"/>
        <v>1</v>
      </c>
    </row>
    <row r="6" spans="1:7" x14ac:dyDescent="0.3">
      <c r="B6">
        <v>73</v>
      </c>
      <c r="C6">
        <v>73</v>
      </c>
      <c r="D6" s="1">
        <f t="shared" si="0"/>
        <v>1</v>
      </c>
      <c r="F6" t="s">
        <v>87</v>
      </c>
    </row>
    <row r="7" spans="1:7" x14ac:dyDescent="0.3">
      <c r="B7">
        <v>52</v>
      </c>
      <c r="C7">
        <v>52</v>
      </c>
      <c r="D7" s="1">
        <f t="shared" si="0"/>
        <v>3</v>
      </c>
      <c r="F7" s="5" t="s">
        <v>8</v>
      </c>
    </row>
    <row r="8" spans="1:7" x14ac:dyDescent="0.3">
      <c r="B8">
        <v>61</v>
      </c>
      <c r="C8">
        <v>61</v>
      </c>
      <c r="D8" s="1">
        <f t="shared" si="0"/>
        <v>1</v>
      </c>
      <c r="G8" s="1">
        <v>40</v>
      </c>
    </row>
    <row r="9" spans="1:7" x14ac:dyDescent="0.3">
      <c r="B9">
        <v>35</v>
      </c>
      <c r="C9">
        <v>35</v>
      </c>
      <c r="D9" s="1">
        <f t="shared" si="0"/>
        <v>1</v>
      </c>
      <c r="G9" s="1">
        <v>52</v>
      </c>
    </row>
    <row r="10" spans="1:7" x14ac:dyDescent="0.3">
      <c r="B10">
        <v>40</v>
      </c>
      <c r="C10">
        <v>47</v>
      </c>
      <c r="D10" s="1">
        <f t="shared" si="0"/>
        <v>3</v>
      </c>
      <c r="G10" s="1">
        <v>47</v>
      </c>
    </row>
    <row r="11" spans="1:7" x14ac:dyDescent="0.3">
      <c r="B11">
        <v>47</v>
      </c>
      <c r="C11">
        <v>65</v>
      </c>
      <c r="D11" s="1">
        <f t="shared" si="0"/>
        <v>3</v>
      </c>
      <c r="G11" s="1">
        <v>65</v>
      </c>
    </row>
    <row r="12" spans="1:7" x14ac:dyDescent="0.3">
      <c r="B12">
        <v>65</v>
      </c>
      <c r="C12">
        <v>44</v>
      </c>
      <c r="D12" s="1">
        <f t="shared" si="0"/>
        <v>1</v>
      </c>
      <c r="G12" s="1">
        <v>49</v>
      </c>
    </row>
    <row r="13" spans="1:7" x14ac:dyDescent="0.3">
      <c r="B13">
        <v>52</v>
      </c>
      <c r="C13">
        <v>38</v>
      </c>
      <c r="D13" s="1">
        <f t="shared" si="0"/>
        <v>1</v>
      </c>
      <c r="G13" s="1">
        <v>58</v>
      </c>
    </row>
    <row r="14" spans="1:7" x14ac:dyDescent="0.3">
      <c r="B14">
        <v>44</v>
      </c>
      <c r="C14">
        <v>60</v>
      </c>
      <c r="D14" s="1">
        <f t="shared" si="0"/>
        <v>1</v>
      </c>
    </row>
    <row r="15" spans="1:7" x14ac:dyDescent="0.3">
      <c r="B15">
        <v>38</v>
      </c>
      <c r="C15">
        <v>36</v>
      </c>
      <c r="D15" s="1">
        <f t="shared" si="0"/>
        <v>1</v>
      </c>
    </row>
    <row r="16" spans="1:7" x14ac:dyDescent="0.3">
      <c r="B16">
        <v>60</v>
      </c>
      <c r="C16">
        <v>49</v>
      </c>
      <c r="D16" s="1">
        <f t="shared" si="0"/>
        <v>3</v>
      </c>
      <c r="F16" t="s">
        <v>88</v>
      </c>
    </row>
    <row r="17" spans="2:8" x14ac:dyDescent="0.3">
      <c r="B17">
        <v>56</v>
      </c>
      <c r="C17">
        <v>68</v>
      </c>
      <c r="D17" s="1">
        <f t="shared" si="0"/>
        <v>1</v>
      </c>
      <c r="F17" s="5" t="s">
        <v>8</v>
      </c>
    </row>
    <row r="18" spans="2:8" x14ac:dyDescent="0.3">
      <c r="B18">
        <v>40</v>
      </c>
      <c r="C18">
        <v>57</v>
      </c>
      <c r="D18" s="1">
        <f t="shared" si="0"/>
        <v>1</v>
      </c>
      <c r="G18" s="1">
        <f>MEDIAN(B3:B52)</f>
        <v>50</v>
      </c>
    </row>
    <row r="19" spans="2:8" x14ac:dyDescent="0.3">
      <c r="B19">
        <v>36</v>
      </c>
      <c r="C19">
        <v>63</v>
      </c>
      <c r="D19" s="1">
        <f t="shared" si="0"/>
        <v>1</v>
      </c>
    </row>
    <row r="20" spans="2:8" x14ac:dyDescent="0.3">
      <c r="B20">
        <v>49</v>
      </c>
      <c r="C20">
        <v>41</v>
      </c>
      <c r="D20" s="1">
        <f t="shared" si="0"/>
        <v>2</v>
      </c>
    </row>
    <row r="21" spans="2:8" x14ac:dyDescent="0.3">
      <c r="B21">
        <v>68</v>
      </c>
      <c r="C21">
        <v>48</v>
      </c>
      <c r="D21" s="1">
        <f t="shared" si="0"/>
        <v>2</v>
      </c>
      <c r="F21" t="s">
        <v>89</v>
      </c>
    </row>
    <row r="22" spans="2:8" x14ac:dyDescent="0.3">
      <c r="B22">
        <v>57</v>
      </c>
      <c r="C22">
        <v>55</v>
      </c>
      <c r="D22" s="1">
        <f t="shared" si="0"/>
        <v>2</v>
      </c>
      <c r="F22" s="5" t="s">
        <v>8</v>
      </c>
    </row>
    <row r="23" spans="2:8" x14ac:dyDescent="0.3">
      <c r="B23">
        <v>52</v>
      </c>
      <c r="C23">
        <v>42</v>
      </c>
      <c r="D23" s="1">
        <f t="shared" si="0"/>
        <v>2</v>
      </c>
      <c r="G23" s="1">
        <f>_xlfn.QUARTILE.INC(B3:B52,1)</f>
        <v>42.25</v>
      </c>
      <c r="H23" s="13">
        <v>0.25</v>
      </c>
    </row>
    <row r="24" spans="2:8" x14ac:dyDescent="0.3">
      <c r="B24">
        <v>63</v>
      </c>
      <c r="C24">
        <v>39</v>
      </c>
      <c r="D24" s="1">
        <f t="shared" si="0"/>
        <v>2</v>
      </c>
      <c r="G24" s="1">
        <f>_xlfn.QUARTILE.INC(B3:B52,2)</f>
        <v>50</v>
      </c>
      <c r="H24" s="13">
        <v>0.5</v>
      </c>
    </row>
    <row r="25" spans="2:8" x14ac:dyDescent="0.3">
      <c r="B25">
        <v>41</v>
      </c>
      <c r="C25">
        <v>58</v>
      </c>
      <c r="D25" s="1">
        <f t="shared" si="0"/>
        <v>3</v>
      </c>
      <c r="G25" s="1">
        <f>_xlfn.QUARTILE.INC(B3:B52,3)</f>
        <v>58</v>
      </c>
      <c r="H25" s="13">
        <v>0.75</v>
      </c>
    </row>
    <row r="26" spans="2:8" x14ac:dyDescent="0.3">
      <c r="B26">
        <v>48</v>
      </c>
      <c r="C26">
        <v>62</v>
      </c>
      <c r="D26" s="1">
        <f t="shared" si="0"/>
        <v>2</v>
      </c>
    </row>
    <row r="27" spans="2:8" x14ac:dyDescent="0.3">
      <c r="B27">
        <v>55</v>
      </c>
      <c r="C27">
        <v>59</v>
      </c>
      <c r="D27" s="1">
        <f t="shared" si="0"/>
        <v>2</v>
      </c>
    </row>
    <row r="28" spans="2:8" x14ac:dyDescent="0.3">
      <c r="B28">
        <v>42</v>
      </c>
      <c r="C28">
        <v>45</v>
      </c>
      <c r="D28" s="1">
        <f t="shared" si="0"/>
        <v>2</v>
      </c>
    </row>
    <row r="29" spans="2:8" x14ac:dyDescent="0.3">
      <c r="B29">
        <v>39</v>
      </c>
      <c r="C29">
        <v>51</v>
      </c>
      <c r="D29" s="1">
        <f t="shared" si="0"/>
        <v>2</v>
      </c>
      <c r="G29" t="s">
        <v>140</v>
      </c>
    </row>
    <row r="30" spans="2:8" x14ac:dyDescent="0.3">
      <c r="B30">
        <v>58</v>
      </c>
      <c r="C30">
        <v>43</v>
      </c>
      <c r="D30" s="1">
        <f t="shared" si="0"/>
        <v>1</v>
      </c>
    </row>
    <row r="31" spans="2:8" x14ac:dyDescent="0.3">
      <c r="B31">
        <v>62</v>
      </c>
    </row>
    <row r="32" spans="2:8" x14ac:dyDescent="0.3">
      <c r="B32">
        <v>49</v>
      </c>
    </row>
    <row r="33" spans="2:2" x14ac:dyDescent="0.3">
      <c r="B33">
        <v>59</v>
      </c>
    </row>
    <row r="34" spans="2:2" x14ac:dyDescent="0.3">
      <c r="B34">
        <v>45</v>
      </c>
    </row>
    <row r="35" spans="2:2" x14ac:dyDescent="0.3">
      <c r="B35">
        <v>47</v>
      </c>
    </row>
    <row r="36" spans="2:2" x14ac:dyDescent="0.3">
      <c r="B36">
        <v>51</v>
      </c>
    </row>
    <row r="37" spans="2:2" x14ac:dyDescent="0.3">
      <c r="B37">
        <v>65</v>
      </c>
    </row>
    <row r="38" spans="2:2" x14ac:dyDescent="0.3">
      <c r="B38">
        <v>41</v>
      </c>
    </row>
    <row r="39" spans="2:2" x14ac:dyDescent="0.3">
      <c r="B39">
        <v>48</v>
      </c>
    </row>
    <row r="40" spans="2:2" x14ac:dyDescent="0.3">
      <c r="B40">
        <v>55</v>
      </c>
    </row>
    <row r="41" spans="2:2" x14ac:dyDescent="0.3">
      <c r="B41">
        <v>42</v>
      </c>
    </row>
    <row r="42" spans="2:2" x14ac:dyDescent="0.3">
      <c r="B42">
        <v>39</v>
      </c>
    </row>
    <row r="43" spans="2:2" x14ac:dyDescent="0.3">
      <c r="B43">
        <v>58</v>
      </c>
    </row>
    <row r="44" spans="2:2" x14ac:dyDescent="0.3">
      <c r="B44">
        <v>62</v>
      </c>
    </row>
    <row r="45" spans="2:2" x14ac:dyDescent="0.3">
      <c r="B45">
        <v>49</v>
      </c>
    </row>
    <row r="46" spans="2:2" x14ac:dyDescent="0.3">
      <c r="B46">
        <v>59</v>
      </c>
    </row>
    <row r="47" spans="2:2" x14ac:dyDescent="0.3">
      <c r="B47">
        <v>45</v>
      </c>
    </row>
    <row r="48" spans="2:2" x14ac:dyDescent="0.3">
      <c r="B48">
        <v>47</v>
      </c>
    </row>
    <row r="49" spans="2:2" x14ac:dyDescent="0.3">
      <c r="B49">
        <v>51</v>
      </c>
    </row>
    <row r="50" spans="2:2" x14ac:dyDescent="0.3">
      <c r="B50">
        <v>65</v>
      </c>
    </row>
    <row r="51" spans="2:2" x14ac:dyDescent="0.3">
      <c r="B51">
        <v>43</v>
      </c>
    </row>
    <row r="52" spans="2:2" x14ac:dyDescent="0.3">
      <c r="B52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7903-EFA6-494D-B6A2-71D8404280AD}">
  <dimension ref="A2:H24"/>
  <sheetViews>
    <sheetView workbookViewId="0">
      <selection activeCell="O6" sqref="O6"/>
    </sheetView>
  </sheetViews>
  <sheetFormatPr defaultRowHeight="14.4" x14ac:dyDescent="0.3"/>
  <sheetData>
    <row r="2" spans="1:7" ht="18" x14ac:dyDescent="0.35">
      <c r="A2" s="14" t="s">
        <v>90</v>
      </c>
      <c r="G2" t="s">
        <v>98</v>
      </c>
    </row>
    <row r="3" spans="1:7" x14ac:dyDescent="0.3">
      <c r="B3" t="s">
        <v>91</v>
      </c>
      <c r="C3">
        <v>30</v>
      </c>
    </row>
    <row r="4" spans="1:7" x14ac:dyDescent="0.3">
      <c r="B4" t="s">
        <v>92</v>
      </c>
      <c r="C4">
        <v>40</v>
      </c>
    </row>
    <row r="5" spans="1:7" x14ac:dyDescent="0.3">
      <c r="B5" t="s">
        <v>93</v>
      </c>
      <c r="C5">
        <v>20</v>
      </c>
    </row>
    <row r="6" spans="1:7" x14ac:dyDescent="0.3">
      <c r="B6" t="s">
        <v>94</v>
      </c>
      <c r="C6">
        <v>10</v>
      </c>
    </row>
    <row r="7" spans="1:7" x14ac:dyDescent="0.3">
      <c r="B7" t="s">
        <v>95</v>
      </c>
      <c r="C7">
        <v>45</v>
      </c>
    </row>
    <row r="8" spans="1:7" x14ac:dyDescent="0.3">
      <c r="B8" t="s">
        <v>96</v>
      </c>
      <c r="C8">
        <v>25</v>
      </c>
    </row>
    <row r="9" spans="1:7" x14ac:dyDescent="0.3">
      <c r="B9" t="s">
        <v>97</v>
      </c>
      <c r="C9">
        <v>30</v>
      </c>
    </row>
    <row r="20" spans="6:8" x14ac:dyDescent="0.3">
      <c r="F20" t="s">
        <v>99</v>
      </c>
    </row>
    <row r="21" spans="6:8" x14ac:dyDescent="0.3">
      <c r="F21" s="5" t="s">
        <v>8</v>
      </c>
    </row>
    <row r="22" spans="6:8" x14ac:dyDescent="0.3">
      <c r="G22" s="1" t="s">
        <v>95</v>
      </c>
      <c r="H22" s="17">
        <v>45</v>
      </c>
    </row>
    <row r="24" spans="6:8" x14ac:dyDescent="0.3">
      <c r="F24" t="s">
        <v>100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3594-299E-4B33-B3B6-D93FD2C48553}">
  <dimension ref="A2:N102"/>
  <sheetViews>
    <sheetView workbookViewId="0">
      <selection activeCell="M8" sqref="M8"/>
    </sheetView>
  </sheetViews>
  <sheetFormatPr defaultRowHeight="14.4" x14ac:dyDescent="0.3"/>
  <cols>
    <col min="14" max="14" width="11.6640625" customWidth="1"/>
  </cols>
  <sheetData>
    <row r="2" spans="1:14" ht="18" x14ac:dyDescent="0.35">
      <c r="A2" s="14" t="s">
        <v>101</v>
      </c>
      <c r="M2" t="s">
        <v>122</v>
      </c>
      <c r="N2" t="s">
        <v>121</v>
      </c>
    </row>
    <row r="3" spans="1:14" x14ac:dyDescent="0.3">
      <c r="B3">
        <v>4</v>
      </c>
      <c r="M3">
        <v>1</v>
      </c>
      <c r="N3">
        <f>COUNTIF($B$3:$B$102,M3)</f>
        <v>0</v>
      </c>
    </row>
    <row r="4" spans="1:14" x14ac:dyDescent="0.3">
      <c r="B4">
        <v>5</v>
      </c>
      <c r="M4">
        <v>2</v>
      </c>
      <c r="N4">
        <f t="shared" ref="N4:N7" si="0">COUNTIF($B$3:$B$102,M4)</f>
        <v>8</v>
      </c>
    </row>
    <row r="5" spans="1:14" x14ac:dyDescent="0.3">
      <c r="B5">
        <v>3</v>
      </c>
      <c r="M5">
        <v>3</v>
      </c>
      <c r="N5">
        <f t="shared" si="0"/>
        <v>30</v>
      </c>
    </row>
    <row r="6" spans="1:14" x14ac:dyDescent="0.3">
      <c r="B6">
        <v>4</v>
      </c>
      <c r="D6" t="s">
        <v>102</v>
      </c>
      <c r="M6">
        <v>4</v>
      </c>
      <c r="N6">
        <f t="shared" si="0"/>
        <v>39</v>
      </c>
    </row>
    <row r="7" spans="1:14" x14ac:dyDescent="0.3">
      <c r="B7">
        <v>4</v>
      </c>
      <c r="D7" s="5" t="s">
        <v>8</v>
      </c>
      <c r="M7">
        <v>5</v>
      </c>
      <c r="N7">
        <f t="shared" si="0"/>
        <v>23</v>
      </c>
    </row>
    <row r="8" spans="1:14" x14ac:dyDescent="0.3">
      <c r="B8">
        <v>3</v>
      </c>
    </row>
    <row r="9" spans="1:14" x14ac:dyDescent="0.3">
      <c r="B9">
        <v>2</v>
      </c>
    </row>
    <row r="10" spans="1:14" x14ac:dyDescent="0.3">
      <c r="B10">
        <v>5</v>
      </c>
    </row>
    <row r="11" spans="1:14" x14ac:dyDescent="0.3">
      <c r="B11">
        <v>4</v>
      </c>
    </row>
    <row r="12" spans="1:14" x14ac:dyDescent="0.3">
      <c r="B12">
        <v>3</v>
      </c>
    </row>
    <row r="13" spans="1:14" x14ac:dyDescent="0.3">
      <c r="B13">
        <v>5</v>
      </c>
    </row>
    <row r="14" spans="1:14" x14ac:dyDescent="0.3">
      <c r="B14">
        <v>4</v>
      </c>
    </row>
    <row r="15" spans="1:14" x14ac:dyDescent="0.3">
      <c r="B15">
        <v>2</v>
      </c>
    </row>
    <row r="16" spans="1:14" x14ac:dyDescent="0.3">
      <c r="B16">
        <v>3</v>
      </c>
    </row>
    <row r="17" spans="2:5" x14ac:dyDescent="0.3">
      <c r="B17">
        <v>4</v>
      </c>
    </row>
    <row r="18" spans="2:5" x14ac:dyDescent="0.3">
      <c r="B18">
        <v>5</v>
      </c>
    </row>
    <row r="19" spans="2:5" x14ac:dyDescent="0.3">
      <c r="B19">
        <v>3</v>
      </c>
    </row>
    <row r="20" spans="2:5" x14ac:dyDescent="0.3">
      <c r="B20">
        <v>4</v>
      </c>
    </row>
    <row r="21" spans="2:5" x14ac:dyDescent="0.3">
      <c r="B21">
        <v>5</v>
      </c>
    </row>
    <row r="22" spans="2:5" x14ac:dyDescent="0.3">
      <c r="B22">
        <v>3</v>
      </c>
    </row>
    <row r="23" spans="2:5" x14ac:dyDescent="0.3">
      <c r="B23">
        <v>4</v>
      </c>
    </row>
    <row r="24" spans="2:5" x14ac:dyDescent="0.3">
      <c r="B24">
        <v>3</v>
      </c>
    </row>
    <row r="25" spans="2:5" x14ac:dyDescent="0.3">
      <c r="B25">
        <v>2</v>
      </c>
    </row>
    <row r="26" spans="2:5" x14ac:dyDescent="0.3">
      <c r="B26">
        <v>4</v>
      </c>
      <c r="D26" t="s">
        <v>103</v>
      </c>
    </row>
    <row r="27" spans="2:5" x14ac:dyDescent="0.3">
      <c r="B27">
        <v>5</v>
      </c>
      <c r="D27" s="5" t="s">
        <v>8</v>
      </c>
    </row>
    <row r="28" spans="2:5" x14ac:dyDescent="0.3">
      <c r="B28">
        <v>3</v>
      </c>
      <c r="E28" s="1">
        <v>4</v>
      </c>
    </row>
    <row r="29" spans="2:5" x14ac:dyDescent="0.3">
      <c r="B29">
        <v>4</v>
      </c>
    </row>
    <row r="30" spans="2:5" x14ac:dyDescent="0.3">
      <c r="B30">
        <v>5</v>
      </c>
    </row>
    <row r="31" spans="2:5" x14ac:dyDescent="0.3">
      <c r="B31">
        <v>4</v>
      </c>
      <c r="D31" t="s">
        <v>104</v>
      </c>
    </row>
    <row r="32" spans="2:5" x14ac:dyDescent="0.3">
      <c r="B32">
        <v>3</v>
      </c>
      <c r="D32" s="5" t="s">
        <v>8</v>
      </c>
    </row>
    <row r="33" spans="2:2" x14ac:dyDescent="0.3">
      <c r="B33">
        <v>3</v>
      </c>
    </row>
    <row r="34" spans="2:2" x14ac:dyDescent="0.3">
      <c r="B34">
        <v>4</v>
      </c>
    </row>
    <row r="35" spans="2:2" x14ac:dyDescent="0.3">
      <c r="B35">
        <v>5</v>
      </c>
    </row>
    <row r="36" spans="2:2" x14ac:dyDescent="0.3">
      <c r="B36">
        <v>2</v>
      </c>
    </row>
    <row r="37" spans="2:2" x14ac:dyDescent="0.3">
      <c r="B37">
        <v>3</v>
      </c>
    </row>
    <row r="38" spans="2:2" x14ac:dyDescent="0.3">
      <c r="B38">
        <v>4</v>
      </c>
    </row>
    <row r="39" spans="2:2" x14ac:dyDescent="0.3">
      <c r="B39">
        <v>4</v>
      </c>
    </row>
    <row r="40" spans="2:2" x14ac:dyDescent="0.3">
      <c r="B40">
        <v>3</v>
      </c>
    </row>
    <row r="41" spans="2:2" x14ac:dyDescent="0.3">
      <c r="B41">
        <v>5</v>
      </c>
    </row>
    <row r="42" spans="2:2" x14ac:dyDescent="0.3">
      <c r="B42">
        <v>4</v>
      </c>
    </row>
    <row r="43" spans="2:2" x14ac:dyDescent="0.3">
      <c r="B43">
        <v>3</v>
      </c>
    </row>
    <row r="44" spans="2:2" x14ac:dyDescent="0.3">
      <c r="B44">
        <v>4</v>
      </c>
    </row>
    <row r="45" spans="2:2" x14ac:dyDescent="0.3">
      <c r="B45">
        <v>5</v>
      </c>
    </row>
    <row r="46" spans="2:2" x14ac:dyDescent="0.3">
      <c r="B46">
        <v>4</v>
      </c>
    </row>
    <row r="47" spans="2:2" x14ac:dyDescent="0.3">
      <c r="B47">
        <v>2</v>
      </c>
    </row>
    <row r="48" spans="2:2" x14ac:dyDescent="0.3">
      <c r="B48">
        <v>3</v>
      </c>
    </row>
    <row r="49" spans="2:2" x14ac:dyDescent="0.3">
      <c r="B49">
        <v>4</v>
      </c>
    </row>
    <row r="50" spans="2:2" x14ac:dyDescent="0.3">
      <c r="B50">
        <v>5</v>
      </c>
    </row>
    <row r="51" spans="2:2" x14ac:dyDescent="0.3">
      <c r="B51">
        <v>3</v>
      </c>
    </row>
    <row r="52" spans="2:2" x14ac:dyDescent="0.3">
      <c r="B52">
        <v>4</v>
      </c>
    </row>
    <row r="53" spans="2:2" x14ac:dyDescent="0.3">
      <c r="B53">
        <v>5</v>
      </c>
    </row>
    <row r="54" spans="2:2" x14ac:dyDescent="0.3">
      <c r="B54">
        <v>4</v>
      </c>
    </row>
    <row r="55" spans="2:2" x14ac:dyDescent="0.3">
      <c r="B55">
        <v>3</v>
      </c>
    </row>
    <row r="56" spans="2:2" x14ac:dyDescent="0.3">
      <c r="B56">
        <v>4</v>
      </c>
    </row>
    <row r="57" spans="2:2" x14ac:dyDescent="0.3">
      <c r="B57">
        <v>5</v>
      </c>
    </row>
    <row r="58" spans="2:2" x14ac:dyDescent="0.3">
      <c r="B58">
        <v>3</v>
      </c>
    </row>
    <row r="59" spans="2:2" x14ac:dyDescent="0.3">
      <c r="B59">
        <v>4</v>
      </c>
    </row>
    <row r="60" spans="2:2" x14ac:dyDescent="0.3">
      <c r="B60">
        <v>5</v>
      </c>
    </row>
    <row r="61" spans="2:2" x14ac:dyDescent="0.3">
      <c r="B61">
        <v>4</v>
      </c>
    </row>
    <row r="62" spans="2:2" x14ac:dyDescent="0.3">
      <c r="B62">
        <v>3</v>
      </c>
    </row>
    <row r="63" spans="2:2" x14ac:dyDescent="0.3">
      <c r="B63">
        <v>3</v>
      </c>
    </row>
    <row r="64" spans="2:2" x14ac:dyDescent="0.3">
      <c r="B64">
        <v>4</v>
      </c>
    </row>
    <row r="65" spans="2:2" x14ac:dyDescent="0.3">
      <c r="B65">
        <v>5</v>
      </c>
    </row>
    <row r="66" spans="2:2" x14ac:dyDescent="0.3">
      <c r="B66">
        <v>2</v>
      </c>
    </row>
    <row r="67" spans="2:2" x14ac:dyDescent="0.3">
      <c r="B67">
        <v>3</v>
      </c>
    </row>
    <row r="68" spans="2:2" x14ac:dyDescent="0.3">
      <c r="B68">
        <v>4</v>
      </c>
    </row>
    <row r="69" spans="2:2" x14ac:dyDescent="0.3">
      <c r="B69">
        <v>4</v>
      </c>
    </row>
    <row r="70" spans="2:2" x14ac:dyDescent="0.3">
      <c r="B70">
        <v>3</v>
      </c>
    </row>
    <row r="71" spans="2:2" x14ac:dyDescent="0.3">
      <c r="B71">
        <v>5</v>
      </c>
    </row>
    <row r="72" spans="2:2" x14ac:dyDescent="0.3">
      <c r="B72">
        <v>4</v>
      </c>
    </row>
    <row r="73" spans="2:2" x14ac:dyDescent="0.3">
      <c r="B73">
        <v>3</v>
      </c>
    </row>
    <row r="74" spans="2:2" x14ac:dyDescent="0.3">
      <c r="B74">
        <v>4</v>
      </c>
    </row>
    <row r="75" spans="2:2" x14ac:dyDescent="0.3">
      <c r="B75">
        <v>5</v>
      </c>
    </row>
    <row r="76" spans="2:2" x14ac:dyDescent="0.3">
      <c r="B76">
        <v>4</v>
      </c>
    </row>
    <row r="77" spans="2:2" x14ac:dyDescent="0.3">
      <c r="B77">
        <v>2</v>
      </c>
    </row>
    <row r="78" spans="2:2" x14ac:dyDescent="0.3">
      <c r="B78">
        <v>3</v>
      </c>
    </row>
    <row r="79" spans="2:2" x14ac:dyDescent="0.3">
      <c r="B79">
        <v>4</v>
      </c>
    </row>
    <row r="80" spans="2:2" x14ac:dyDescent="0.3">
      <c r="B80">
        <v>5</v>
      </c>
    </row>
    <row r="81" spans="2:2" x14ac:dyDescent="0.3">
      <c r="B81">
        <v>3</v>
      </c>
    </row>
    <row r="82" spans="2:2" x14ac:dyDescent="0.3">
      <c r="B82">
        <v>4</v>
      </c>
    </row>
    <row r="83" spans="2:2" x14ac:dyDescent="0.3">
      <c r="B83">
        <v>5</v>
      </c>
    </row>
    <row r="84" spans="2:2" x14ac:dyDescent="0.3">
      <c r="B84">
        <v>4</v>
      </c>
    </row>
    <row r="85" spans="2:2" x14ac:dyDescent="0.3">
      <c r="B85">
        <v>3</v>
      </c>
    </row>
    <row r="86" spans="2:2" x14ac:dyDescent="0.3">
      <c r="B86">
        <v>4</v>
      </c>
    </row>
    <row r="87" spans="2:2" x14ac:dyDescent="0.3">
      <c r="B87">
        <v>5</v>
      </c>
    </row>
    <row r="88" spans="2:2" x14ac:dyDescent="0.3">
      <c r="B88">
        <v>3</v>
      </c>
    </row>
    <row r="89" spans="2:2" x14ac:dyDescent="0.3">
      <c r="B89">
        <v>4</v>
      </c>
    </row>
    <row r="90" spans="2:2" x14ac:dyDescent="0.3">
      <c r="B90">
        <v>5</v>
      </c>
    </row>
    <row r="91" spans="2:2" x14ac:dyDescent="0.3">
      <c r="B91">
        <v>4</v>
      </c>
    </row>
    <row r="92" spans="2:2" x14ac:dyDescent="0.3">
      <c r="B92">
        <v>3</v>
      </c>
    </row>
    <row r="93" spans="2:2" x14ac:dyDescent="0.3">
      <c r="B93">
        <v>3</v>
      </c>
    </row>
    <row r="94" spans="2:2" x14ac:dyDescent="0.3">
      <c r="B94">
        <v>4</v>
      </c>
    </row>
    <row r="95" spans="2:2" x14ac:dyDescent="0.3">
      <c r="B95">
        <v>5</v>
      </c>
    </row>
    <row r="96" spans="2:2" x14ac:dyDescent="0.3">
      <c r="B96">
        <v>2</v>
      </c>
    </row>
    <row r="97" spans="2:2" x14ac:dyDescent="0.3">
      <c r="B97">
        <v>3</v>
      </c>
    </row>
    <row r="98" spans="2:2" x14ac:dyDescent="0.3">
      <c r="B98">
        <v>4</v>
      </c>
    </row>
    <row r="99" spans="2:2" x14ac:dyDescent="0.3">
      <c r="B99">
        <v>4</v>
      </c>
    </row>
    <row r="100" spans="2:2" x14ac:dyDescent="0.3">
      <c r="B100">
        <v>3</v>
      </c>
    </row>
    <row r="101" spans="2:2" x14ac:dyDescent="0.3">
      <c r="B101">
        <v>5</v>
      </c>
    </row>
    <row r="102" spans="2:2" x14ac:dyDescent="0.3">
      <c r="B102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3482-C5AB-4F76-A462-F4FBA36B2761}">
  <dimension ref="A2:P52"/>
  <sheetViews>
    <sheetView topLeftCell="A7" zoomScale="80" workbookViewId="0">
      <selection activeCell="I35" sqref="I35"/>
    </sheetView>
  </sheetViews>
  <sheetFormatPr defaultRowHeight="14.4" x14ac:dyDescent="0.3"/>
  <sheetData>
    <row r="2" spans="1:16" ht="18.600000000000001" thickBot="1" x14ac:dyDescent="0.4">
      <c r="A2" s="14" t="s">
        <v>105</v>
      </c>
    </row>
    <row r="3" spans="1:16" x14ac:dyDescent="0.3">
      <c r="B3">
        <v>35</v>
      </c>
      <c r="N3">
        <v>30</v>
      </c>
      <c r="O3" s="16" t="s">
        <v>124</v>
      </c>
      <c r="P3" s="16" t="s">
        <v>121</v>
      </c>
    </row>
    <row r="4" spans="1:16" x14ac:dyDescent="0.3">
      <c r="B4">
        <v>28</v>
      </c>
      <c r="N4">
        <v>35</v>
      </c>
      <c r="O4">
        <v>30</v>
      </c>
      <c r="P4">
        <v>10</v>
      </c>
    </row>
    <row r="5" spans="1:16" x14ac:dyDescent="0.3">
      <c r="B5">
        <v>32</v>
      </c>
      <c r="D5" t="s">
        <v>106</v>
      </c>
      <c r="N5">
        <v>40</v>
      </c>
      <c r="O5">
        <v>35</v>
      </c>
      <c r="P5">
        <v>13</v>
      </c>
    </row>
    <row r="6" spans="1:16" x14ac:dyDescent="0.3">
      <c r="B6">
        <v>45</v>
      </c>
      <c r="D6" s="5" t="s">
        <v>8</v>
      </c>
      <c r="N6">
        <v>45</v>
      </c>
      <c r="O6">
        <v>40</v>
      </c>
      <c r="P6">
        <v>15</v>
      </c>
    </row>
    <row r="7" spans="1:16" x14ac:dyDescent="0.3">
      <c r="B7">
        <v>38</v>
      </c>
      <c r="N7">
        <v>50</v>
      </c>
      <c r="O7">
        <v>45</v>
      </c>
      <c r="P7">
        <v>10</v>
      </c>
    </row>
    <row r="8" spans="1:16" x14ac:dyDescent="0.3">
      <c r="B8">
        <v>29</v>
      </c>
      <c r="O8">
        <v>50</v>
      </c>
      <c r="P8">
        <v>2</v>
      </c>
    </row>
    <row r="9" spans="1:16" ht="15" thickBot="1" x14ac:dyDescent="0.35">
      <c r="B9">
        <v>42</v>
      </c>
      <c r="O9" s="15" t="s">
        <v>123</v>
      </c>
      <c r="P9" s="15">
        <v>0</v>
      </c>
    </row>
    <row r="10" spans="1:16" x14ac:dyDescent="0.3">
      <c r="B10">
        <v>30</v>
      </c>
    </row>
    <row r="11" spans="1:16" x14ac:dyDescent="0.3">
      <c r="B11">
        <v>36</v>
      </c>
    </row>
    <row r="12" spans="1:16" x14ac:dyDescent="0.3">
      <c r="B12">
        <v>41</v>
      </c>
    </row>
    <row r="13" spans="1:16" x14ac:dyDescent="0.3">
      <c r="B13">
        <v>47</v>
      </c>
      <c r="O13" t="s">
        <v>108</v>
      </c>
    </row>
    <row r="14" spans="1:16" x14ac:dyDescent="0.3">
      <c r="B14">
        <v>31</v>
      </c>
      <c r="O14" s="5" t="s">
        <v>8</v>
      </c>
    </row>
    <row r="15" spans="1:16" x14ac:dyDescent="0.3">
      <c r="B15">
        <v>39</v>
      </c>
    </row>
    <row r="16" spans="1:16" x14ac:dyDescent="0.3">
      <c r="B16">
        <v>43</v>
      </c>
    </row>
    <row r="17" spans="2:6" x14ac:dyDescent="0.3">
      <c r="B17">
        <v>37</v>
      </c>
    </row>
    <row r="18" spans="2:6" x14ac:dyDescent="0.3">
      <c r="B18">
        <v>30</v>
      </c>
    </row>
    <row r="19" spans="2:6" x14ac:dyDescent="0.3">
      <c r="B19">
        <v>34</v>
      </c>
    </row>
    <row r="20" spans="2:6" x14ac:dyDescent="0.3">
      <c r="B20">
        <v>39</v>
      </c>
    </row>
    <row r="21" spans="2:6" x14ac:dyDescent="0.3">
      <c r="B21">
        <v>28</v>
      </c>
    </row>
    <row r="22" spans="2:6" x14ac:dyDescent="0.3">
      <c r="B22">
        <v>33</v>
      </c>
    </row>
    <row r="23" spans="2:6" x14ac:dyDescent="0.3">
      <c r="B23">
        <v>36</v>
      </c>
    </row>
    <row r="24" spans="2:6" x14ac:dyDescent="0.3">
      <c r="B24">
        <v>40</v>
      </c>
      <c r="D24" t="s">
        <v>107</v>
      </c>
    </row>
    <row r="25" spans="2:6" x14ac:dyDescent="0.3">
      <c r="B25">
        <v>42</v>
      </c>
      <c r="D25" s="5" t="s">
        <v>8</v>
      </c>
    </row>
    <row r="26" spans="2:6" x14ac:dyDescent="0.3">
      <c r="B26">
        <v>29</v>
      </c>
      <c r="E26" s="1">
        <f>AVERAGE(B3:B52)</f>
        <v>36.14</v>
      </c>
    </row>
    <row r="27" spans="2:6" x14ac:dyDescent="0.3">
      <c r="B27">
        <v>31</v>
      </c>
    </row>
    <row r="28" spans="2:6" x14ac:dyDescent="0.3">
      <c r="B28">
        <v>45</v>
      </c>
    </row>
    <row r="29" spans="2:6" x14ac:dyDescent="0.3">
      <c r="B29">
        <v>38</v>
      </c>
    </row>
    <row r="30" spans="2:6" x14ac:dyDescent="0.3">
      <c r="B30">
        <v>33</v>
      </c>
    </row>
    <row r="31" spans="2:6" x14ac:dyDescent="0.3">
      <c r="B31">
        <v>41</v>
      </c>
    </row>
    <row r="32" spans="2:6" x14ac:dyDescent="0.3">
      <c r="B32">
        <v>35</v>
      </c>
      <c r="E32" t="s">
        <v>132</v>
      </c>
      <c r="F32">
        <f>MAX(B3:B52)</f>
        <v>47</v>
      </c>
    </row>
    <row r="33" spans="2:6" x14ac:dyDescent="0.3">
      <c r="B33">
        <v>37</v>
      </c>
      <c r="E33" t="s">
        <v>22</v>
      </c>
      <c r="F33">
        <f>MIN(B3:B52)</f>
        <v>28</v>
      </c>
    </row>
    <row r="34" spans="2:6" x14ac:dyDescent="0.3">
      <c r="B34">
        <v>34</v>
      </c>
    </row>
    <row r="35" spans="2:6" x14ac:dyDescent="0.3">
      <c r="B35">
        <v>46</v>
      </c>
      <c r="F35" t="s">
        <v>141</v>
      </c>
    </row>
    <row r="36" spans="2:6" x14ac:dyDescent="0.3">
      <c r="B36">
        <v>30</v>
      </c>
    </row>
    <row r="37" spans="2:6" x14ac:dyDescent="0.3">
      <c r="B37">
        <v>39</v>
      </c>
    </row>
    <row r="38" spans="2:6" x14ac:dyDescent="0.3">
      <c r="B38">
        <v>43</v>
      </c>
    </row>
    <row r="39" spans="2:6" x14ac:dyDescent="0.3">
      <c r="B39">
        <v>28</v>
      </c>
    </row>
    <row r="40" spans="2:6" x14ac:dyDescent="0.3">
      <c r="B40">
        <v>32</v>
      </c>
    </row>
    <row r="41" spans="2:6" x14ac:dyDescent="0.3">
      <c r="B41">
        <v>36</v>
      </c>
    </row>
    <row r="42" spans="2:6" x14ac:dyDescent="0.3">
      <c r="B42">
        <v>29</v>
      </c>
    </row>
    <row r="43" spans="2:6" x14ac:dyDescent="0.3">
      <c r="B43">
        <v>31</v>
      </c>
    </row>
    <row r="44" spans="2:6" x14ac:dyDescent="0.3">
      <c r="B44">
        <v>37</v>
      </c>
    </row>
    <row r="45" spans="2:6" x14ac:dyDescent="0.3">
      <c r="B45">
        <v>40</v>
      </c>
    </row>
    <row r="46" spans="2:6" x14ac:dyDescent="0.3">
      <c r="B46">
        <v>42</v>
      </c>
    </row>
    <row r="47" spans="2:6" x14ac:dyDescent="0.3">
      <c r="B47">
        <v>33</v>
      </c>
    </row>
    <row r="48" spans="2:6" x14ac:dyDescent="0.3">
      <c r="B48">
        <v>39</v>
      </c>
    </row>
    <row r="49" spans="2:2" x14ac:dyDescent="0.3">
      <c r="B49">
        <v>28</v>
      </c>
    </row>
    <row r="50" spans="2:2" x14ac:dyDescent="0.3">
      <c r="B50">
        <v>35</v>
      </c>
    </row>
    <row r="51" spans="2:2" x14ac:dyDescent="0.3">
      <c r="B51">
        <v>38</v>
      </c>
    </row>
    <row r="52" spans="2:2" x14ac:dyDescent="0.3">
      <c r="B52">
        <v>43</v>
      </c>
    </row>
  </sheetData>
  <sortState xmlns:xlrd2="http://schemas.microsoft.com/office/spreadsheetml/2017/richdata2" ref="O4:O8">
    <sortCondition ref="O4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02B1-9150-483C-A98C-4ECBA7D9F3FE}">
  <dimension ref="A1:P101"/>
  <sheetViews>
    <sheetView workbookViewId="0">
      <selection activeCell="D29" sqref="D29"/>
    </sheetView>
  </sheetViews>
  <sheetFormatPr defaultRowHeight="14.4" x14ac:dyDescent="0.3"/>
  <sheetData>
    <row r="1" spans="1:16" ht="18" customHeight="1" x14ac:dyDescent="0.35">
      <c r="A1" s="14" t="s">
        <v>109</v>
      </c>
      <c r="B1">
        <v>118</v>
      </c>
    </row>
    <row r="2" spans="1:16" ht="15" thickBot="1" x14ac:dyDescent="0.35">
      <c r="B2">
        <v>119</v>
      </c>
    </row>
    <row r="3" spans="1:16" x14ac:dyDescent="0.3">
      <c r="B3">
        <v>119</v>
      </c>
      <c r="N3">
        <v>120</v>
      </c>
      <c r="O3" s="16" t="s">
        <v>124</v>
      </c>
      <c r="P3" s="16" t="s">
        <v>121</v>
      </c>
    </row>
    <row r="4" spans="1:16" x14ac:dyDescent="0.3">
      <c r="B4">
        <v>119</v>
      </c>
      <c r="D4" t="s">
        <v>110</v>
      </c>
      <c r="N4">
        <v>125</v>
      </c>
      <c r="O4">
        <v>120</v>
      </c>
      <c r="P4">
        <v>6</v>
      </c>
    </row>
    <row r="5" spans="1:16" x14ac:dyDescent="0.3">
      <c r="B5">
        <v>119</v>
      </c>
      <c r="D5" s="5" t="s">
        <v>8</v>
      </c>
      <c r="N5">
        <v>130</v>
      </c>
      <c r="O5">
        <v>125</v>
      </c>
      <c r="P5">
        <v>20</v>
      </c>
    </row>
    <row r="6" spans="1:16" x14ac:dyDescent="0.3">
      <c r="B6">
        <v>120</v>
      </c>
      <c r="N6">
        <v>135</v>
      </c>
      <c r="O6">
        <v>130</v>
      </c>
      <c r="P6">
        <v>24</v>
      </c>
    </row>
    <row r="7" spans="1:16" x14ac:dyDescent="0.3">
      <c r="B7">
        <v>122</v>
      </c>
      <c r="N7">
        <v>140</v>
      </c>
      <c r="O7">
        <v>135</v>
      </c>
      <c r="P7">
        <v>28</v>
      </c>
    </row>
    <row r="8" spans="1:16" x14ac:dyDescent="0.3">
      <c r="B8">
        <v>122</v>
      </c>
      <c r="N8">
        <v>145</v>
      </c>
      <c r="O8">
        <v>140</v>
      </c>
      <c r="P8">
        <v>15</v>
      </c>
    </row>
    <row r="9" spans="1:16" x14ac:dyDescent="0.3">
      <c r="B9">
        <v>122</v>
      </c>
      <c r="N9">
        <v>150</v>
      </c>
      <c r="O9">
        <v>145</v>
      </c>
      <c r="P9">
        <v>6</v>
      </c>
    </row>
    <row r="10" spans="1:16" x14ac:dyDescent="0.3">
      <c r="B10">
        <v>122</v>
      </c>
      <c r="O10">
        <v>150</v>
      </c>
      <c r="P10">
        <v>1</v>
      </c>
    </row>
    <row r="11" spans="1:16" ht="15" thickBot="1" x14ac:dyDescent="0.35">
      <c r="B11">
        <v>122</v>
      </c>
      <c r="O11" s="15" t="s">
        <v>123</v>
      </c>
      <c r="P11" s="15">
        <v>0</v>
      </c>
    </row>
    <row r="12" spans="1:16" x14ac:dyDescent="0.3">
      <c r="B12">
        <v>123</v>
      </c>
    </row>
    <row r="13" spans="1:16" x14ac:dyDescent="0.3">
      <c r="B13">
        <v>124</v>
      </c>
    </row>
    <row r="14" spans="1:16" x14ac:dyDescent="0.3">
      <c r="B14">
        <v>124</v>
      </c>
    </row>
    <row r="15" spans="1:16" x14ac:dyDescent="0.3">
      <c r="B15">
        <v>124</v>
      </c>
      <c r="N15" t="s">
        <v>112</v>
      </c>
    </row>
    <row r="16" spans="1:16" x14ac:dyDescent="0.3">
      <c r="B16">
        <v>124</v>
      </c>
      <c r="N16" s="5" t="s">
        <v>8</v>
      </c>
    </row>
    <row r="17" spans="2:5" x14ac:dyDescent="0.3">
      <c r="B17">
        <v>125</v>
      </c>
    </row>
    <row r="18" spans="2:5" x14ac:dyDescent="0.3">
      <c r="B18">
        <v>125</v>
      </c>
    </row>
    <row r="19" spans="2:5" x14ac:dyDescent="0.3">
      <c r="B19">
        <v>125</v>
      </c>
    </row>
    <row r="20" spans="2:5" x14ac:dyDescent="0.3">
      <c r="B20">
        <v>125</v>
      </c>
    </row>
    <row r="21" spans="2:5" x14ac:dyDescent="0.3">
      <c r="B21">
        <v>125</v>
      </c>
    </row>
    <row r="22" spans="2:5" x14ac:dyDescent="0.3">
      <c r="B22">
        <v>125</v>
      </c>
    </row>
    <row r="23" spans="2:5" x14ac:dyDescent="0.3">
      <c r="B23">
        <v>125</v>
      </c>
      <c r="D23" t="s">
        <v>111</v>
      </c>
    </row>
    <row r="24" spans="2:5" x14ac:dyDescent="0.3">
      <c r="B24">
        <v>125</v>
      </c>
      <c r="D24" s="5" t="s">
        <v>8</v>
      </c>
    </row>
    <row r="25" spans="2:5" x14ac:dyDescent="0.3">
      <c r="B25">
        <v>125</v>
      </c>
      <c r="E25" s="1">
        <v>130</v>
      </c>
    </row>
    <row r="26" spans="2:5" x14ac:dyDescent="0.3">
      <c r="B26">
        <v>125</v>
      </c>
    </row>
    <row r="27" spans="2:5" x14ac:dyDescent="0.3">
      <c r="B27">
        <v>126</v>
      </c>
    </row>
    <row r="28" spans="2:5" x14ac:dyDescent="0.3">
      <c r="B28">
        <v>126</v>
      </c>
    </row>
    <row r="29" spans="2:5" x14ac:dyDescent="0.3">
      <c r="B29">
        <v>126</v>
      </c>
      <c r="D29" s="5"/>
    </row>
    <row r="30" spans="2:5" x14ac:dyDescent="0.3">
      <c r="B30">
        <v>126</v>
      </c>
    </row>
    <row r="31" spans="2:5" x14ac:dyDescent="0.3">
      <c r="B31">
        <v>126</v>
      </c>
    </row>
    <row r="32" spans="2:5" x14ac:dyDescent="0.3">
      <c r="B32">
        <v>127</v>
      </c>
    </row>
    <row r="33" spans="2:2" x14ac:dyDescent="0.3">
      <c r="B33">
        <v>127</v>
      </c>
    </row>
    <row r="34" spans="2:2" x14ac:dyDescent="0.3">
      <c r="B34">
        <v>127</v>
      </c>
    </row>
    <row r="35" spans="2:2" x14ac:dyDescent="0.3">
      <c r="B35">
        <v>127</v>
      </c>
    </row>
    <row r="36" spans="2:2" x14ac:dyDescent="0.3">
      <c r="B36">
        <v>128</v>
      </c>
    </row>
    <row r="37" spans="2:2" x14ac:dyDescent="0.3">
      <c r="B37">
        <v>128</v>
      </c>
    </row>
    <row r="38" spans="2:2" x14ac:dyDescent="0.3">
      <c r="B38">
        <v>128</v>
      </c>
    </row>
    <row r="39" spans="2:2" x14ac:dyDescent="0.3">
      <c r="B39">
        <v>128</v>
      </c>
    </row>
    <row r="40" spans="2:2" x14ac:dyDescent="0.3">
      <c r="B40">
        <v>128</v>
      </c>
    </row>
    <row r="41" spans="2:2" x14ac:dyDescent="0.3">
      <c r="B41">
        <v>129</v>
      </c>
    </row>
    <row r="42" spans="2:2" x14ac:dyDescent="0.3">
      <c r="B42">
        <v>130</v>
      </c>
    </row>
    <row r="43" spans="2:2" x14ac:dyDescent="0.3">
      <c r="B43">
        <v>130</v>
      </c>
    </row>
    <row r="44" spans="2:2" x14ac:dyDescent="0.3">
      <c r="B44">
        <v>130</v>
      </c>
    </row>
    <row r="45" spans="2:2" x14ac:dyDescent="0.3">
      <c r="B45">
        <v>130</v>
      </c>
    </row>
    <row r="46" spans="2:2" x14ac:dyDescent="0.3">
      <c r="B46">
        <v>130</v>
      </c>
    </row>
    <row r="47" spans="2:2" x14ac:dyDescent="0.3">
      <c r="B47">
        <v>130</v>
      </c>
    </row>
    <row r="48" spans="2:2" x14ac:dyDescent="0.3">
      <c r="B48">
        <v>130</v>
      </c>
    </row>
    <row r="49" spans="2:2" x14ac:dyDescent="0.3">
      <c r="B49">
        <v>130</v>
      </c>
    </row>
    <row r="50" spans="2:2" x14ac:dyDescent="0.3">
      <c r="B50">
        <v>130</v>
      </c>
    </row>
    <row r="51" spans="2:2" x14ac:dyDescent="0.3">
      <c r="B51">
        <v>131</v>
      </c>
    </row>
    <row r="52" spans="2:2" x14ac:dyDescent="0.3">
      <c r="B52">
        <v>131</v>
      </c>
    </row>
    <row r="53" spans="2:2" x14ac:dyDescent="0.3">
      <c r="B53">
        <v>131</v>
      </c>
    </row>
    <row r="54" spans="2:2" x14ac:dyDescent="0.3">
      <c r="B54">
        <v>131</v>
      </c>
    </row>
    <row r="55" spans="2:2" x14ac:dyDescent="0.3">
      <c r="B55">
        <v>132</v>
      </c>
    </row>
    <row r="56" spans="2:2" x14ac:dyDescent="0.3">
      <c r="B56">
        <v>132</v>
      </c>
    </row>
    <row r="57" spans="2:2" x14ac:dyDescent="0.3">
      <c r="B57">
        <v>132</v>
      </c>
    </row>
    <row r="58" spans="2:2" x14ac:dyDescent="0.3">
      <c r="B58">
        <v>132</v>
      </c>
    </row>
    <row r="59" spans="2:2" x14ac:dyDescent="0.3">
      <c r="B59">
        <v>132</v>
      </c>
    </row>
    <row r="60" spans="2:2" x14ac:dyDescent="0.3">
      <c r="B60">
        <v>132</v>
      </c>
    </row>
    <row r="61" spans="2:2" x14ac:dyDescent="0.3">
      <c r="B61">
        <v>132</v>
      </c>
    </row>
    <row r="62" spans="2:2" x14ac:dyDescent="0.3">
      <c r="B62">
        <v>133</v>
      </c>
    </row>
    <row r="63" spans="2:2" x14ac:dyDescent="0.3">
      <c r="B63">
        <v>133</v>
      </c>
    </row>
    <row r="64" spans="2:2" x14ac:dyDescent="0.3">
      <c r="B64">
        <v>133</v>
      </c>
    </row>
    <row r="65" spans="2:2" x14ac:dyDescent="0.3">
      <c r="B65">
        <v>133</v>
      </c>
    </row>
    <row r="66" spans="2:2" x14ac:dyDescent="0.3">
      <c r="B66">
        <v>133</v>
      </c>
    </row>
    <row r="67" spans="2:2" x14ac:dyDescent="0.3">
      <c r="B67">
        <v>133</v>
      </c>
    </row>
    <row r="68" spans="2:2" x14ac:dyDescent="0.3">
      <c r="B68">
        <v>133</v>
      </c>
    </row>
    <row r="69" spans="2:2" x14ac:dyDescent="0.3">
      <c r="B69">
        <v>133</v>
      </c>
    </row>
    <row r="70" spans="2:2" x14ac:dyDescent="0.3">
      <c r="B70">
        <v>134</v>
      </c>
    </row>
    <row r="71" spans="2:2" x14ac:dyDescent="0.3">
      <c r="B71">
        <v>134</v>
      </c>
    </row>
    <row r="72" spans="2:2" x14ac:dyDescent="0.3">
      <c r="B72">
        <v>134</v>
      </c>
    </row>
    <row r="73" spans="2:2" x14ac:dyDescent="0.3">
      <c r="B73">
        <v>134</v>
      </c>
    </row>
    <row r="74" spans="2:2" x14ac:dyDescent="0.3">
      <c r="B74">
        <v>135</v>
      </c>
    </row>
    <row r="75" spans="2:2" x14ac:dyDescent="0.3">
      <c r="B75">
        <v>135</v>
      </c>
    </row>
    <row r="76" spans="2:2" x14ac:dyDescent="0.3">
      <c r="B76">
        <v>135</v>
      </c>
    </row>
    <row r="77" spans="2:2" x14ac:dyDescent="0.3">
      <c r="B77">
        <v>135</v>
      </c>
    </row>
    <row r="78" spans="2:2" x14ac:dyDescent="0.3">
      <c r="B78">
        <v>135</v>
      </c>
    </row>
    <row r="79" spans="2:2" x14ac:dyDescent="0.3">
      <c r="B79">
        <v>136</v>
      </c>
    </row>
    <row r="80" spans="2:2" x14ac:dyDescent="0.3">
      <c r="B80">
        <v>136</v>
      </c>
    </row>
    <row r="81" spans="2:2" x14ac:dyDescent="0.3">
      <c r="B81">
        <v>136</v>
      </c>
    </row>
    <row r="82" spans="2:2" x14ac:dyDescent="0.3">
      <c r="B82">
        <v>136</v>
      </c>
    </row>
    <row r="83" spans="2:2" x14ac:dyDescent="0.3">
      <c r="B83">
        <v>136</v>
      </c>
    </row>
    <row r="84" spans="2:2" x14ac:dyDescent="0.3">
      <c r="B84">
        <v>136</v>
      </c>
    </row>
    <row r="85" spans="2:2" x14ac:dyDescent="0.3">
      <c r="B85">
        <v>136</v>
      </c>
    </row>
    <row r="86" spans="2:2" x14ac:dyDescent="0.3">
      <c r="B86">
        <v>136</v>
      </c>
    </row>
    <row r="87" spans="2:2" x14ac:dyDescent="0.3">
      <c r="B87">
        <v>136</v>
      </c>
    </row>
    <row r="88" spans="2:2" x14ac:dyDescent="0.3">
      <c r="B88">
        <v>137</v>
      </c>
    </row>
    <row r="89" spans="2:2" x14ac:dyDescent="0.3">
      <c r="B89">
        <v>138</v>
      </c>
    </row>
    <row r="90" spans="2:2" x14ac:dyDescent="0.3">
      <c r="B90">
        <v>140</v>
      </c>
    </row>
    <row r="91" spans="2:2" x14ac:dyDescent="0.3">
      <c r="B91">
        <v>140</v>
      </c>
    </row>
    <row r="92" spans="2:2" x14ac:dyDescent="0.3">
      <c r="B92">
        <v>140</v>
      </c>
    </row>
    <row r="93" spans="2:2" x14ac:dyDescent="0.3">
      <c r="B93">
        <v>140</v>
      </c>
    </row>
    <row r="94" spans="2:2" x14ac:dyDescent="0.3">
      <c r="B94">
        <v>141</v>
      </c>
    </row>
    <row r="95" spans="2:2" x14ac:dyDescent="0.3">
      <c r="B95">
        <v>141</v>
      </c>
    </row>
    <row r="96" spans="2:2" x14ac:dyDescent="0.3">
      <c r="B96">
        <v>141</v>
      </c>
    </row>
    <row r="97" spans="1:2" x14ac:dyDescent="0.3">
      <c r="B97">
        <v>141</v>
      </c>
    </row>
    <row r="98" spans="1:2" x14ac:dyDescent="0.3">
      <c r="B98">
        <v>141</v>
      </c>
    </row>
    <row r="99" spans="1:2" x14ac:dyDescent="0.3">
      <c r="B99">
        <v>145</v>
      </c>
    </row>
    <row r="100" spans="1:2" x14ac:dyDescent="0.3">
      <c r="B100">
        <v>148</v>
      </c>
    </row>
    <row r="101" spans="1:2" ht="14.4" customHeight="1" x14ac:dyDescent="0.35">
      <c r="A101" s="14"/>
    </row>
  </sheetData>
  <sortState xmlns:xlrd2="http://schemas.microsoft.com/office/spreadsheetml/2017/richdata2" ref="O4:O10">
    <sortCondition ref="O4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C15C-1997-4E1A-AA0F-9BA34761EA05}">
  <dimension ref="A2:I33"/>
  <sheetViews>
    <sheetView topLeftCell="A5" workbookViewId="0">
      <selection activeCell="O23" sqref="O23"/>
    </sheetView>
  </sheetViews>
  <sheetFormatPr defaultRowHeight="14.4" x14ac:dyDescent="0.3"/>
  <sheetData>
    <row r="2" spans="1:6" ht="18" x14ac:dyDescent="0.35">
      <c r="A2" s="14" t="s">
        <v>113</v>
      </c>
    </row>
    <row r="3" spans="1:6" x14ac:dyDescent="0.3">
      <c r="B3" t="s">
        <v>114</v>
      </c>
      <c r="C3" t="s">
        <v>115</v>
      </c>
      <c r="D3" t="s">
        <v>116</v>
      </c>
    </row>
    <row r="4" spans="1:6" x14ac:dyDescent="0.3">
      <c r="B4">
        <v>45</v>
      </c>
      <c r="C4">
        <v>32</v>
      </c>
      <c r="D4">
        <v>40</v>
      </c>
      <c r="F4" t="s">
        <v>117</v>
      </c>
    </row>
    <row r="5" spans="1:6" x14ac:dyDescent="0.3">
      <c r="B5">
        <v>35</v>
      </c>
      <c r="C5">
        <v>28</v>
      </c>
      <c r="D5">
        <v>39</v>
      </c>
      <c r="F5" s="5" t="s">
        <v>8</v>
      </c>
    </row>
    <row r="6" spans="1:6" x14ac:dyDescent="0.3">
      <c r="B6">
        <v>40</v>
      </c>
      <c r="C6">
        <v>30</v>
      </c>
      <c r="D6">
        <v>42</v>
      </c>
    </row>
    <row r="7" spans="1:6" x14ac:dyDescent="0.3">
      <c r="B7">
        <v>38</v>
      </c>
      <c r="C7">
        <v>34</v>
      </c>
      <c r="D7">
        <v>41</v>
      </c>
    </row>
    <row r="8" spans="1:6" x14ac:dyDescent="0.3">
      <c r="B8">
        <v>42</v>
      </c>
      <c r="C8">
        <v>33</v>
      </c>
      <c r="D8">
        <v>38</v>
      </c>
    </row>
    <row r="9" spans="1:6" x14ac:dyDescent="0.3">
      <c r="B9">
        <v>37</v>
      </c>
      <c r="C9">
        <v>35</v>
      </c>
      <c r="D9">
        <v>43</v>
      </c>
    </row>
    <row r="10" spans="1:6" x14ac:dyDescent="0.3">
      <c r="B10">
        <v>39</v>
      </c>
      <c r="C10">
        <v>31</v>
      </c>
      <c r="D10">
        <v>45</v>
      </c>
    </row>
    <row r="11" spans="1:6" x14ac:dyDescent="0.3">
      <c r="B11">
        <v>43</v>
      </c>
      <c r="C11">
        <v>29</v>
      </c>
      <c r="D11">
        <v>44</v>
      </c>
    </row>
    <row r="12" spans="1:6" x14ac:dyDescent="0.3">
      <c r="B12">
        <v>44</v>
      </c>
      <c r="C12">
        <v>36</v>
      </c>
      <c r="D12">
        <v>41</v>
      </c>
    </row>
    <row r="13" spans="1:6" x14ac:dyDescent="0.3">
      <c r="B13">
        <v>41</v>
      </c>
      <c r="C13">
        <v>37</v>
      </c>
      <c r="D13">
        <v>37</v>
      </c>
    </row>
    <row r="24" spans="6:9" x14ac:dyDescent="0.3">
      <c r="F24" t="s">
        <v>118</v>
      </c>
    </row>
    <row r="25" spans="6:9" x14ac:dyDescent="0.3">
      <c r="F25" s="5" t="s">
        <v>8</v>
      </c>
    </row>
    <row r="26" spans="6:9" x14ac:dyDescent="0.3">
      <c r="G26" s="1" t="s">
        <v>119</v>
      </c>
      <c r="H26" s="1" t="s">
        <v>115</v>
      </c>
      <c r="I26" s="1" t="s">
        <v>116</v>
      </c>
    </row>
    <row r="27" spans="6:9" x14ac:dyDescent="0.3">
      <c r="G27" s="1">
        <f>AVERAGE(B4:B13)</f>
        <v>40.4</v>
      </c>
      <c r="H27" s="1">
        <f>AVERAGE(C4:C13)</f>
        <v>32.5</v>
      </c>
      <c r="I27" s="1">
        <f>AVERAGE(D4:D13)</f>
        <v>41</v>
      </c>
    </row>
    <row r="30" spans="6:9" x14ac:dyDescent="0.3">
      <c r="F30" t="s">
        <v>120</v>
      </c>
    </row>
    <row r="31" spans="6:9" x14ac:dyDescent="0.3">
      <c r="F31" s="5" t="s">
        <v>8</v>
      </c>
    </row>
    <row r="32" spans="6:9" x14ac:dyDescent="0.3">
      <c r="G32" s="1" t="s">
        <v>114</v>
      </c>
      <c r="H32" s="1" t="s">
        <v>115</v>
      </c>
      <c r="I32" s="1" t="s">
        <v>116</v>
      </c>
    </row>
    <row r="33" spans="7:9" x14ac:dyDescent="0.3">
      <c r="G33" s="1">
        <f>MAX(B4:B13) -MIN(B4:B13)</f>
        <v>10</v>
      </c>
      <c r="H33" s="1">
        <f>MAX(C4:C13)-MIN(C4:C13)</f>
        <v>9</v>
      </c>
      <c r="I33" s="1">
        <f>MAX(D4:D13)-MIN(D4:D13)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central tendency Q.1</vt:lpstr>
      <vt:lpstr>central tendency Q.2</vt:lpstr>
      <vt:lpstr>central tendency Q.3</vt:lpstr>
      <vt:lpstr>dispersion Q.1</vt:lpstr>
      <vt:lpstr>dispersion Q.2</vt:lpstr>
      <vt:lpstr>dispersion Q.3</vt:lpstr>
      <vt:lpstr>dispersion Q.4</vt:lpstr>
      <vt:lpstr>dispersion Q.5</vt:lpstr>
      <vt:lpstr>dispersion Q.6</vt:lpstr>
      <vt:lpstr>dispersion Q.7</vt:lpstr>
      <vt:lpstr>dispersion Q.8</vt:lpstr>
      <vt:lpstr>dispersion Q.9</vt:lpstr>
      <vt:lpstr>dispersion Q.10</vt:lpstr>
      <vt:lpstr>dispersion Q.11</vt:lpstr>
      <vt:lpstr>dispersion Q.12</vt:lpstr>
      <vt:lpstr>dispersion Q.13</vt:lpstr>
      <vt:lpstr>dispersion Q.14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Chudasama</dc:creator>
  <cp:lastModifiedBy>SAHIL Chudasama</cp:lastModifiedBy>
  <dcterms:created xsi:type="dcterms:W3CDTF">2024-03-06T05:05:10Z</dcterms:created>
  <dcterms:modified xsi:type="dcterms:W3CDTF">2024-04-05T08:06:45Z</dcterms:modified>
</cp:coreProperties>
</file>