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<sst xmlns="http://schemas.openxmlformats.org/spreadsheetml/2006/main" count="57" uniqueCount="49">
  <si>
    <t>28. Earnings per Share</t>
  </si>
  <si>
    <t xml:space="preserve">i) Profit after tax </t>
  </si>
  <si>
    <t>Basic &amp; Diluted</t>
  </si>
  <si>
    <t xml:space="preserve">ii) Weighted average number of equity shares of ₹ 10/- each </t>
  </si>
  <si>
    <t xml:space="preserve">    outstanding during the year</t>
  </si>
  <si>
    <t>Earning Per Share</t>
  </si>
  <si>
    <t>29. Related Party Disclosures</t>
  </si>
  <si>
    <t>As per Accounting Standard 18, the disclosures of related parties as defined in the Accounting Standard are given below</t>
  </si>
  <si>
    <t>i.</t>
  </si>
  <si>
    <t>Subsidiary Company:</t>
  </si>
  <si>
    <t>R.L.P Commodity &amp; Derivatives Private Limited</t>
  </si>
  <si>
    <t>Key Management Personnel:</t>
  </si>
  <si>
    <t>S No</t>
  </si>
  <si>
    <t xml:space="preserve">Name of the Official </t>
  </si>
  <si>
    <t>Designation</t>
  </si>
  <si>
    <t>CEO &amp; WholeTime Director</t>
  </si>
  <si>
    <t>WholeTime Director</t>
  </si>
  <si>
    <t>Director</t>
  </si>
  <si>
    <t>ii</t>
  </si>
  <si>
    <t>Transactions with Related Parties:</t>
  </si>
  <si>
    <t>Expenses</t>
  </si>
  <si>
    <t>Remuneration</t>
  </si>
  <si>
    <t>Business Development Payments</t>
  </si>
  <si>
    <t>Commission</t>
  </si>
  <si>
    <t>30. Depreciation</t>
  </si>
  <si>
    <t>Pursuant to the enactment of the Companies Act, 2013 (the Act), the company has adopted esimated useful life of fixed assets as stipulated by Schedule II to the Act, applicable for accounting period commencing on 01.04.2014.</t>
  </si>
  <si>
    <t>31. Disclosure of Financial Ratios</t>
  </si>
  <si>
    <t>Particulars</t>
  </si>
  <si>
    <t>As at 31.03.2024</t>
  </si>
  <si>
    <t>As at 31.03.2023</t>
  </si>
  <si>
    <t>(i) Current Ratio</t>
  </si>
  <si>
    <t>(ii) Debt-Equity Ratio</t>
  </si>
  <si>
    <t>(iii) Debt Service Coverage Ratio</t>
  </si>
  <si>
    <t>NA</t>
  </si>
  <si>
    <t>(iv) Return on Equity Ratio</t>
  </si>
  <si>
    <t>(v) Inventory Turnover Ratio</t>
  </si>
  <si>
    <t>(vi) Trade Receivables Turnover Ratio</t>
  </si>
  <si>
    <t>(vii) Trade Payables Turnover Ratio</t>
  </si>
  <si>
    <t>(viii) Net Capital Turnover Ratio</t>
  </si>
  <si>
    <t>(ix) Net Profit Ratio</t>
  </si>
  <si>
    <t>(x) Return on Capital Employed</t>
  </si>
  <si>
    <r>
      <rPr>
        <rFont val="Book Antiqua"/>
        <b/>
        <color rgb="FF000000"/>
        <sz val="11.0"/>
      </rPr>
      <t>32.</t>
    </r>
    <r>
      <rPr>
        <rFont val="Book Antiqua"/>
        <color rgb="FF000000"/>
        <sz val="11.0"/>
      </rPr>
      <t xml:space="preserve"> Previous year's figures have been regrouped wherever necessary to confirm to Current year's classfications. </t>
    </r>
  </si>
  <si>
    <t>As per my report of even date.</t>
  </si>
  <si>
    <t>For and on behalf of the Board of Directors</t>
  </si>
  <si>
    <t>ICAI Firm registration number: 020872S</t>
  </si>
  <si>
    <t>Chartered Accountants</t>
  </si>
  <si>
    <t>Proprietor</t>
  </si>
  <si>
    <t>Membership No.:</t>
  </si>
  <si>
    <t>Place : Hyderabad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</si>
</sst>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0_);_(* \(#,##0\);_(* &quot;-&quot;??_);_(@_)"/>
    <numFmt numFmtId="165" formatCode="_ * #,##0_ ;_ * \-#,##0_ ;_ * &quot;-&quot;??_ ;_ @_ "/>
    <numFmt numFmtId="166" formatCode="[$-409]mmmm\ d\,\ yyyy"/>
    <numFmt numFmtId="167" formatCode="_(* #,##0.00_);_(* \(#,##0.00\);_(* &quot;-&quot;??_);_(@_)"/>
    <numFmt numFmtId="168" formatCode="##\ \ ##\ \ ##\ \ ##\ \ ###"/>
    <numFmt numFmtId="169" formatCode="_(* #,##0_);_(* \(#,##0\);_(* &quot;-&quot;_);_(@_)"/>
  </numFmts>
  <fonts count="7">
    <font>
      <sz val="10.0"/>
      <color rgb="FF000000"/>
      <name val="Arial"/>
      <scheme val="minor"/>
    </font>
    <font>
      <sz val="11.0"/>
      <color theme="1"/>
      <name val="Calibri"/>
    </font>
    <font/>
    <font>
      <b/>
      <sz val="11.0"/>
      <color theme="1"/>
      <name val="Book Antiqua"/>
    </font>
    <font>
      <i/>
      <sz val="11.0"/>
      <color theme="1"/>
      <name val="Book Antiqua"/>
    </font>
    <font>
      <sz val="11.0"/>
      <color theme="1"/>
      <name val="Book Antiqua"/>
    </font>
    <font>
      <sz val="12.0"/>
      <color theme="1"/>
      <name val="Book Antiqua"/>
    </font>
  </fonts>
  <fills count="3">
    <fill>
      <patternFill patternType="none"/>
    </fill>
    <fill>
      <patternFill patternType="lightGray"/>
    </fill>
    <fill>
      <patternFill patternType="solid">
        <fgColor rgb="FFFFFFFF"/>
        <bgColor rgb="FFFFFFFF"/>
      </patternFill>
    </fill>
  </fills>
  <borders count="27">
    <border/>
    <border>
      <left/>
      <right/>
      <top/>
      <bottom/>
    </border>
    <border>
      <left/>
      <top/>
      <bottom/>
    </border>
    <border>
      <right/>
      <top/>
      <bottom/>
    </border>
    <border>
      <left/>
      <right/>
      <top/>
      <bottom style="thin">
        <color rgb="FF000000"/>
      </bottom>
    </border>
    <border>
      <left/>
      <right/>
      <top style="thin">
        <color rgb="FF000000"/>
      </top>
      <bottom style="thin">
        <color rgb="FF000000"/>
      </bottom>
    </border>
    <border>
      <left/>
      <top/>
    </border>
    <border>
      <top/>
    </border>
    <border>
      <right/>
      <top/>
    </border>
    <border>
      <left/>
      <bottom/>
    </border>
    <border>
      <bottom/>
    </border>
    <border>
      <right/>
      <bottom/>
    </border>
    <border>
      <left style="thin">
        <color rgb="FF000000"/>
      </left>
      <right/>
      <top style="thin">
        <color rgb="FF000000"/>
      </top>
      <bottom style="thin">
        <color rgb="FF000000"/>
      </bottom>
    </border>
    <border>
      <left style="thin">
        <color rgb="FF000000"/>
      </left>
      <right/>
      <top style="thin">
        <color rgb="FF000000"/>
      </top>
      <bottom/>
    </border>
    <border>
      <left/>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top/>
      <bottom/>
    </border>
    <border>
      <left/>
      <top/>
      <bottom style="medium">
        <color rgb="FF000000"/>
      </bottom>
    </border>
    <border>
      <top/>
      <bottom style="medium">
        <color rgb="FF000000"/>
      </bottom>
    </border>
    <border>
      <right/>
      <top/>
      <bottom style="medium">
        <color rgb="FF000000"/>
      </bottom>
    </border>
    <border>
      <left/>
      <top style="thin">
        <color rgb="FF000000"/>
      </top>
      <bottom/>
    </border>
    <border>
      <top style="thin">
        <color rgb="FF000000"/>
      </top>
      <bottom/>
    </border>
    <border>
      <right/>
      <top style="thin">
        <color rgb="FF000000"/>
      </top>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49" xfId="0" applyAlignment="1" applyBorder="1" applyFill="1" applyFont="1" applyNumberFormat="1">
      <alignment vertical="bottom"/>
    </xf>
    <xf borderId="1" fillId="2" fontId="1" numFmtId="164" xfId="0" applyBorder="1" applyFont="1" applyNumberFormat="1"/>
    <xf borderId="1" fillId="2" fontId="1" numFmtId="0" xfId="0" applyAlignment="1" applyBorder="1" applyFont="1">
      <alignment vertical="bottom"/>
    </xf>
    <xf borderId="2" fillId="2" fontId="1" numFmtId="164" xfId="0" applyBorder="1" applyFont="1" applyNumberFormat="1"/>
    <xf borderId="3" fillId="0" fontId="2" numFmtId="0" xfId="0" applyBorder="1" applyFont="1"/>
    <xf borderId="4" fillId="2" fontId="3" numFmtId="0" xfId="0" applyAlignment="1" applyBorder="1" applyFont="1">
      <alignment vertical="bottom"/>
    </xf>
    <xf borderId="4" fillId="2" fontId="1" numFmtId="0" xfId="0" applyAlignment="1" applyBorder="1" applyFont="1">
      <alignment vertical="bottom"/>
    </xf>
    <xf borderId="1" fillId="2" fontId="4" numFmtId="165" xfId="0" applyAlignment="1" applyBorder="1" applyFont="1" applyNumberFormat="1">
      <alignment horizontal="right" vertical="bottom"/>
    </xf>
    <xf borderId="4" fillId="2" fontId="1" numFmtId="0" xfId="0" applyBorder="1" applyFont="1"/>
    <xf borderId="5" fillId="2" fontId="3" numFmtId="166" xfId="0" applyAlignment="1" applyBorder="1" applyFont="1" applyNumberFormat="1">
      <alignment horizontal="right" vertical="bottom"/>
    </xf>
    <xf borderId="1" fillId="2" fontId="5" numFmtId="0" xfId="0" applyAlignment="1" applyBorder="1" applyFont="1">
      <alignment vertical="bottom"/>
    </xf>
    <xf borderId="1" fillId="2" fontId="5" numFmtId="167" xfId="0" applyAlignment="1" applyBorder="1" applyFont="1" applyNumberFormat="1">
      <alignment horizontal="right" vertical="bottom"/>
    </xf>
    <xf borderId="1" fillId="2" fontId="3" numFmtId="0" xfId="0" applyAlignment="1" applyBorder="1" applyFont="1">
      <alignment vertical="bottom"/>
    </xf>
    <xf borderId="1" fillId="2" fontId="1" numFmtId="164" xfId="0" applyAlignment="1" applyBorder="1" applyFont="1" applyNumberFormat="1">
      <alignment vertical="bottom"/>
    </xf>
    <xf borderId="0" fillId="0" fontId="5" numFmtId="167" xfId="0" applyAlignment="1" applyFont="1" applyNumberFormat="1">
      <alignment horizontal="right" vertical="bottom"/>
    </xf>
    <xf borderId="1" fillId="2" fontId="6" numFmtId="167" xfId="0" applyAlignment="1" applyBorder="1" applyFont="1" applyNumberFormat="1">
      <alignment horizontal="right" vertical="bottom"/>
    </xf>
    <xf borderId="1" fillId="2" fontId="1" numFmtId="167" xfId="0" applyAlignment="1" applyBorder="1" applyFont="1" applyNumberFormat="1">
      <alignment vertical="bottom"/>
    </xf>
    <xf borderId="6" fillId="2" fontId="5" numFmtId="0" xfId="0" applyAlignment="1" applyBorder="1" applyFont="1">
      <alignment shrinkToFit="0" vertical="top" wrapText="1"/>
    </xf>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 fillId="2" fontId="3" numFmtId="0" xfId="0" applyAlignment="1" applyBorder="1" applyFont="1">
      <alignment horizontal="center" shrinkToFit="0" vertical="top" wrapText="1"/>
    </xf>
    <xf borderId="1" fillId="2" fontId="3" numFmtId="0" xfId="0" applyAlignment="1" applyBorder="1" applyFont="1">
      <alignment vertical="top"/>
    </xf>
    <xf borderId="1" fillId="2" fontId="1" numFmtId="0" xfId="0" applyAlignment="1" applyBorder="1" applyFont="1">
      <alignment vertical="top"/>
    </xf>
    <xf borderId="1" fillId="2" fontId="5" numFmtId="0" xfId="0" applyAlignment="1" applyBorder="1" applyFont="1">
      <alignment vertical="top"/>
    </xf>
    <xf borderId="12" fillId="2" fontId="3" numFmtId="0" xfId="0" applyAlignment="1" applyBorder="1" applyFont="1">
      <alignment horizontal="center"/>
    </xf>
    <xf borderId="13" fillId="2" fontId="3" numFmtId="0" xfId="0" applyBorder="1" applyFont="1"/>
    <xf borderId="14" fillId="2" fontId="1" numFmtId="0" xfId="0" applyAlignment="1" applyBorder="1" applyFont="1">
      <alignment vertical="bottom"/>
    </xf>
    <xf borderId="14" fillId="2" fontId="1" numFmtId="0" xfId="0" applyBorder="1" applyFont="1"/>
    <xf borderId="15" fillId="2" fontId="3" numFmtId="0" xfId="0" applyAlignment="1" applyBorder="1" applyFont="1">
      <alignment horizontal="center"/>
    </xf>
    <xf borderId="16" fillId="0" fontId="2" numFmtId="0" xfId="0" applyBorder="1" applyFont="1"/>
    <xf borderId="15" fillId="0" fontId="5" numFmtId="0" xfId="0" applyAlignment="1" applyBorder="1" applyFont="1">
      <alignment horizontal="center"/>
    </xf>
    <xf borderId="15" fillId="0" fontId="1" numFmtId="0" xfId="0" applyBorder="1" applyFont="1"/>
    <xf borderId="17" fillId="0" fontId="1" numFmtId="0" xfId="0" applyAlignment="1" applyBorder="1" applyFont="1">
      <alignment vertical="bottom"/>
    </xf>
    <xf borderId="17" fillId="0" fontId="1" numFmtId="0" xfId="0" applyBorder="1" applyFont="1"/>
    <xf borderId="18" fillId="0" fontId="1" numFmtId="0" xfId="0" applyAlignment="1" applyBorder="1" applyFont="1">
      <alignment vertical="bottom"/>
    </xf>
    <xf borderId="18" fillId="0" fontId="1" numFmtId="0" xfId="0" applyBorder="1" applyFont="1"/>
    <xf borderId="4" fillId="2" fontId="1" numFmtId="0" xfId="0" applyAlignment="1" applyBorder="1" applyFont="1">
      <alignment vertical="top"/>
    </xf>
    <xf borderId="5" fillId="2" fontId="1" numFmtId="0" xfId="0" applyBorder="1" applyFont="1"/>
    <xf borderId="1" fillId="2" fontId="3" numFmtId="0" xfId="0" applyBorder="1" applyFont="1"/>
    <xf borderId="1" fillId="2" fontId="1" numFmtId="0" xfId="0" applyBorder="1" applyFont="1"/>
    <xf borderId="1" fillId="2" fontId="5" numFmtId="0" xfId="0" applyBorder="1" applyFont="1"/>
    <xf borderId="4" fillId="2" fontId="5" numFmtId="0" xfId="0" applyBorder="1" applyFont="1"/>
    <xf borderId="18" fillId="0" fontId="5" numFmtId="167" xfId="0" applyAlignment="1" applyBorder="1" applyFont="1" applyNumberFormat="1">
      <alignment horizontal="right" vertical="bottom"/>
    </xf>
    <xf borderId="4" fillId="2" fontId="5" numFmtId="167" xfId="0" applyAlignment="1" applyBorder="1" applyFont="1" applyNumberFormat="1">
      <alignment horizontal="right" vertical="bottom"/>
    </xf>
    <xf borderId="0" fillId="0" fontId="5" numFmtId="0" xfId="0" applyAlignment="1" applyFont="1">
      <alignment shrinkToFit="0" vertical="top" wrapText="1"/>
    </xf>
    <xf borderId="15" fillId="2" fontId="3" numFmtId="0" xfId="0" applyAlignment="1" applyBorder="1" applyFont="1">
      <alignment horizontal="center" shrinkToFit="0" wrapText="1"/>
    </xf>
    <xf borderId="17" fillId="0" fontId="2" numFmtId="0" xfId="0" applyBorder="1" applyFont="1"/>
    <xf borderId="19" fillId="2" fontId="3" numFmtId="0" xfId="0" applyAlignment="1" applyBorder="1" applyFont="1">
      <alignment horizontal="center" shrinkToFit="0" vertical="top" wrapText="1"/>
    </xf>
    <xf borderId="15" fillId="2" fontId="5" numFmtId="0" xfId="0" applyAlignment="1" applyBorder="1" applyFont="1">
      <alignment shrinkToFit="0" vertical="top" wrapText="1"/>
    </xf>
    <xf borderId="19" fillId="2" fontId="5" numFmtId="167" xfId="0" applyAlignment="1" applyBorder="1" applyFont="1" applyNumberFormat="1">
      <alignment horizontal="center" shrinkToFit="0" vertical="top" wrapText="1"/>
    </xf>
    <xf borderId="2" fillId="2" fontId="5" numFmtId="0" xfId="0" applyAlignment="1" applyBorder="1" applyFont="1">
      <alignment vertical="top"/>
    </xf>
    <xf borderId="20" fillId="0" fontId="2" numFmtId="0" xfId="0" applyBorder="1" applyFont="1"/>
    <xf borderId="21" fillId="2" fontId="1" numFmtId="0" xfId="0" applyAlignment="1" applyBorder="1" applyFont="1">
      <alignment vertical="top"/>
    </xf>
    <xf borderId="22" fillId="0" fontId="2" numFmtId="0" xfId="0" applyBorder="1" applyFont="1"/>
    <xf borderId="23" fillId="0" fontId="2" numFmtId="0" xfId="0" applyBorder="1" applyFont="1"/>
    <xf borderId="1" fillId="2" fontId="5" numFmtId="168" xfId="0" applyBorder="1" applyFont="1" applyNumberFormat="1"/>
    <xf borderId="1" fillId="2" fontId="1" numFmtId="168" xfId="0" applyBorder="1" applyFont="1" applyNumberFormat="1"/>
    <xf borderId="24" fillId="2" fontId="5" numFmtId="164" xfId="0" applyAlignment="1" applyBorder="1" applyFont="1" applyNumberFormat="1">
      <alignment horizontal="center"/>
    </xf>
    <xf borderId="25" fillId="0" fontId="2" numFmtId="0" xfId="0" applyBorder="1" applyFont="1"/>
    <xf borderId="26" fillId="0" fontId="2" numFmtId="0" xfId="0" applyBorder="1" applyFont="1"/>
    <xf borderId="1" fillId="2" fontId="1" numFmtId="169" xfId="0" applyBorder="1" applyFont="1" applyNumberFormat="1"/>
    <xf borderId="1" fillId="2" fontId="3" numFmtId="168" xfId="0" applyBorder="1" applyFont="1" applyNumberFormat="1"/>
    <xf borderId="2" fillId="2" fontId="1" numFmtId="16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25"/>
  </cols>
  <sheetData>
    <row r="1">
      <c r="A1" s="1"/>
      <c r="B1" s="1"/>
      <c r="C1" s="2"/>
      <c r="D1" s="3"/>
      <c r="E1" s="3"/>
      <c r="F1" s="3"/>
      <c r="G1" s="4"/>
      <c r="H1" s="5"/>
    </row>
    <row r="2">
      <c r="A2" s="6" t="s">
        <v>0</v>
      </c>
      <c r="B2" s="7"/>
      <c r="C2" s="7"/>
      <c r="D2" s="7"/>
      <c r="E2" s="7"/>
      <c r="F2" s="7"/>
      <c r="G2" s="3"/>
      <c r="H2" s="8" t="str">
        <f>'Note 16-23'!C2</f>
        <v>#REF!</v>
      </c>
    </row>
    <row r="3">
      <c r="A3" s="9"/>
      <c r="B3" s="9"/>
      <c r="C3" s="7"/>
      <c r="D3" s="7"/>
      <c r="E3" s="7"/>
      <c r="F3" s="7"/>
      <c r="G3" s="10">
        <v>45382.0</v>
      </c>
      <c r="H3" s="10">
        <v>45016.0</v>
      </c>
    </row>
    <row r="4">
      <c r="A4" s="11" t="s">
        <v>1</v>
      </c>
      <c r="B4" s="3"/>
      <c r="C4" s="3"/>
      <c r="D4" s="3"/>
      <c r="E4" s="3"/>
      <c r="F4" s="3"/>
      <c r="G4" s="12" t="str">
        <f t="shared" ref="G4:H4" si="1">'P&amp;L'!C25</f>
        <v>#REF!</v>
      </c>
      <c r="H4" s="12" t="str">
        <f t="shared" si="1"/>
        <v>#REF!</v>
      </c>
    </row>
    <row r="5">
      <c r="A5" s="13" t="s">
        <v>2</v>
      </c>
      <c r="B5" s="3"/>
      <c r="C5" s="3"/>
      <c r="D5" s="3"/>
      <c r="E5" s="3"/>
      <c r="F5" s="3"/>
      <c r="G5" s="14"/>
      <c r="H5" s="14"/>
    </row>
    <row r="6">
      <c r="A6" s="11" t="s">
        <v>3</v>
      </c>
      <c r="B6" s="3"/>
      <c r="C6" s="3"/>
      <c r="D6" s="3"/>
      <c r="E6" s="3"/>
      <c r="F6" s="3"/>
      <c r="G6" s="15">
        <f>5425210/100000</f>
        <v>54.2521</v>
      </c>
      <c r="H6" s="12">
        <f>G6</f>
        <v>54.2521</v>
      </c>
    </row>
    <row r="7">
      <c r="A7" s="11" t="s">
        <v>4</v>
      </c>
      <c r="B7" s="3"/>
      <c r="C7" s="3"/>
      <c r="D7" s="3"/>
      <c r="E7" s="3"/>
      <c r="F7" s="3"/>
      <c r="G7" s="14"/>
      <c r="H7" s="14"/>
    </row>
    <row r="8">
      <c r="A8" s="13" t="s">
        <v>5</v>
      </c>
      <c r="B8" s="3"/>
      <c r="C8" s="3"/>
      <c r="D8" s="3"/>
      <c r="E8" s="3"/>
      <c r="F8" s="3"/>
      <c r="G8" s="14"/>
      <c r="H8" s="14"/>
    </row>
    <row r="9">
      <c r="A9" s="11" t="s">
        <v>2</v>
      </c>
      <c r="B9" s="3"/>
      <c r="C9" s="3"/>
      <c r="D9" s="3"/>
      <c r="E9" s="3"/>
      <c r="F9" s="3"/>
      <c r="G9" s="16" t="str">
        <f t="shared" ref="G9:H9" si="2">G4/G6</f>
        <v>#REF!</v>
      </c>
      <c r="H9" s="12" t="str">
        <f t="shared" si="2"/>
        <v>#REF!</v>
      </c>
    </row>
    <row r="10">
      <c r="A10" s="3"/>
      <c r="B10" s="3"/>
      <c r="C10" s="3"/>
      <c r="D10" s="3"/>
      <c r="E10" s="3"/>
      <c r="F10" s="3"/>
      <c r="G10" s="17"/>
      <c r="H10" s="17"/>
    </row>
    <row r="11">
      <c r="A11" s="13" t="s">
        <v>6</v>
      </c>
      <c r="B11" s="3"/>
      <c r="C11" s="3"/>
      <c r="D11" s="3"/>
      <c r="E11" s="3"/>
      <c r="F11" s="3"/>
      <c r="G11" s="3"/>
      <c r="H11" s="3"/>
    </row>
    <row r="12">
      <c r="A12" s="18" t="s">
        <v>7</v>
      </c>
      <c r="B12" s="19"/>
      <c r="C12" s="19"/>
      <c r="D12" s="19"/>
      <c r="E12" s="19"/>
      <c r="F12" s="19"/>
      <c r="G12" s="19"/>
      <c r="H12" s="20"/>
    </row>
    <row r="13">
      <c r="A13" s="21"/>
      <c r="B13" s="22"/>
      <c r="C13" s="22"/>
      <c r="D13" s="22"/>
      <c r="E13" s="22"/>
      <c r="F13" s="22"/>
      <c r="G13" s="22"/>
      <c r="H13" s="23"/>
    </row>
    <row r="14">
      <c r="A14" s="24" t="s">
        <v>8</v>
      </c>
      <c r="B14" s="25" t="s">
        <v>9</v>
      </c>
      <c r="C14" s="26"/>
      <c r="D14" s="26"/>
      <c r="E14" s="26"/>
      <c r="F14" s="26"/>
      <c r="G14" s="26"/>
      <c r="H14" s="26"/>
    </row>
    <row r="15">
      <c r="A15" s="26"/>
      <c r="B15" s="27" t="s">
        <v>10</v>
      </c>
      <c r="C15" s="26"/>
      <c r="D15" s="26"/>
      <c r="E15" s="26"/>
      <c r="F15" s="26"/>
      <c r="G15" s="26"/>
      <c r="H15" s="26"/>
    </row>
    <row r="16">
      <c r="A16" s="26"/>
      <c r="B16" s="26"/>
      <c r="C16" s="26"/>
      <c r="D16" s="26"/>
      <c r="E16" s="26"/>
      <c r="F16" s="26"/>
      <c r="G16" s="26"/>
      <c r="H16" s="26"/>
    </row>
    <row r="17">
      <c r="A17" s="24" t="s">
        <v>8</v>
      </c>
      <c r="B17" s="25" t="s">
        <v>11</v>
      </c>
      <c r="C17" s="26"/>
      <c r="D17" s="26"/>
      <c r="E17" s="26"/>
      <c r="F17" s="26"/>
      <c r="G17" s="26"/>
      <c r="H17" s="26"/>
    </row>
    <row r="18">
      <c r="A18" s="26"/>
      <c r="B18" s="28" t="s">
        <v>12</v>
      </c>
      <c r="C18" s="29" t="s">
        <v>13</v>
      </c>
      <c r="D18" s="30"/>
      <c r="E18" s="31"/>
      <c r="F18" s="32" t="s">
        <v>14</v>
      </c>
      <c r="G18" s="33"/>
      <c r="H18" s="26"/>
    </row>
    <row r="19">
      <c r="A19" s="26"/>
      <c r="B19" s="34">
        <v>1.0</v>
      </c>
      <c r="C19" s="35"/>
      <c r="D19" s="36"/>
      <c r="E19" s="37"/>
      <c r="F19" s="34" t="s">
        <v>15</v>
      </c>
      <c r="G19" s="33"/>
      <c r="H19" s="26"/>
    </row>
    <row r="20">
      <c r="A20" s="26"/>
      <c r="B20" s="34">
        <v>2.0</v>
      </c>
      <c r="C20" s="35"/>
      <c r="D20" s="38"/>
      <c r="E20" s="39"/>
      <c r="F20" s="34" t="s">
        <v>16</v>
      </c>
      <c r="G20" s="33"/>
      <c r="H20" s="26"/>
    </row>
    <row r="21">
      <c r="A21" s="26"/>
      <c r="B21" s="34">
        <v>3.0</v>
      </c>
      <c r="C21" s="35"/>
      <c r="D21" s="38"/>
      <c r="E21" s="39"/>
      <c r="F21" s="34" t="s">
        <v>17</v>
      </c>
      <c r="G21" s="33"/>
      <c r="H21" s="26"/>
    </row>
    <row r="22">
      <c r="A22" s="24" t="s">
        <v>18</v>
      </c>
      <c r="B22" s="25" t="s">
        <v>19</v>
      </c>
      <c r="C22" s="40"/>
      <c r="D22" s="40"/>
      <c r="E22" s="40"/>
      <c r="F22" s="40"/>
      <c r="G22" s="40"/>
      <c r="H22" s="40"/>
    </row>
    <row r="23">
      <c r="A23" s="41"/>
      <c r="B23" s="41"/>
      <c r="C23" s="7"/>
      <c r="D23" s="7"/>
      <c r="E23" s="7"/>
      <c r="F23" s="7"/>
      <c r="G23" s="10">
        <v>45382.0</v>
      </c>
      <c r="H23" s="10">
        <v>45016.0</v>
      </c>
    </row>
    <row r="24">
      <c r="A24" s="42" t="s">
        <v>20</v>
      </c>
      <c r="B24" s="43"/>
      <c r="C24" s="3"/>
      <c r="D24" s="3"/>
      <c r="E24" s="3"/>
      <c r="F24" s="3"/>
      <c r="G24" s="3"/>
      <c r="H24" s="3"/>
    </row>
    <row r="25">
      <c r="A25" s="11" t="s">
        <v>11</v>
      </c>
      <c r="B25" s="43"/>
      <c r="C25" s="3"/>
      <c r="D25" s="3"/>
      <c r="E25" s="3"/>
      <c r="F25" s="3"/>
      <c r="G25" s="3"/>
      <c r="H25" s="3"/>
    </row>
    <row r="26">
      <c r="A26" s="44" t="s">
        <v>21</v>
      </c>
      <c r="B26" s="43"/>
      <c r="C26" s="3"/>
      <c r="D26" s="3"/>
      <c r="E26" s="3"/>
      <c r="F26" s="3"/>
      <c r="G26" s="12" t="str">
        <f>'TB closing Bal Old'!B283/100000</f>
        <v>#REF!</v>
      </c>
      <c r="H26" s="12">
        <f>16148400/100000</f>
        <v>161.484</v>
      </c>
    </row>
    <row r="27">
      <c r="A27" s="44" t="s">
        <v>22</v>
      </c>
      <c r="B27" s="43"/>
      <c r="C27" s="3"/>
      <c r="D27" s="3"/>
      <c r="E27" s="3"/>
      <c r="F27" s="3"/>
      <c r="G27" s="12">
        <v>0.0</v>
      </c>
      <c r="H27" s="12">
        <f>3759458.05/100000</f>
        <v>37.5945805</v>
      </c>
    </row>
    <row r="28">
      <c r="A28" s="45" t="s">
        <v>23</v>
      </c>
      <c r="B28" s="7"/>
      <c r="C28" s="7"/>
      <c r="D28" s="7"/>
      <c r="E28" s="7"/>
      <c r="F28" s="7"/>
      <c r="G28" s="46">
        <v>0.0</v>
      </c>
      <c r="H28" s="47">
        <f>13089978/100000</f>
        <v>130.89978</v>
      </c>
    </row>
    <row r="29">
      <c r="A29" s="3"/>
      <c r="B29" s="3"/>
      <c r="C29" s="3"/>
      <c r="D29" s="3"/>
      <c r="E29" s="3"/>
      <c r="F29" s="3"/>
      <c r="G29" s="3"/>
      <c r="H29" s="3"/>
    </row>
    <row r="30">
      <c r="A30" s="3"/>
      <c r="B30" s="3"/>
      <c r="C30" s="3"/>
      <c r="D30" s="3"/>
      <c r="E30" s="3"/>
      <c r="F30" s="3"/>
      <c r="G30" s="3"/>
      <c r="H30" s="3"/>
    </row>
    <row r="31">
      <c r="A31" s="13" t="s">
        <v>24</v>
      </c>
      <c r="B31" s="3"/>
      <c r="C31" s="3"/>
      <c r="D31" s="3"/>
      <c r="E31" s="3"/>
      <c r="F31" s="3"/>
      <c r="G31" s="3"/>
      <c r="H31" s="3"/>
    </row>
    <row r="32">
      <c r="A32" s="48" t="s">
        <v>25</v>
      </c>
    </row>
    <row r="34">
      <c r="A34" s="26"/>
      <c r="B34" s="26"/>
      <c r="C34" s="26"/>
      <c r="D34" s="26"/>
      <c r="E34" s="26"/>
      <c r="F34" s="26"/>
      <c r="G34" s="26"/>
      <c r="H34" s="26"/>
    </row>
    <row r="35">
      <c r="A35" s="13" t="s">
        <v>26</v>
      </c>
      <c r="B35" s="26"/>
      <c r="C35" s="26"/>
      <c r="D35" s="26"/>
      <c r="E35" s="26"/>
      <c r="F35" s="26"/>
      <c r="G35" s="26"/>
      <c r="H35" s="26"/>
    </row>
    <row r="36">
      <c r="A36" s="49" t="s">
        <v>27</v>
      </c>
      <c r="B36" s="50"/>
      <c r="C36" s="33"/>
      <c r="D36" s="51" t="s">
        <v>28</v>
      </c>
      <c r="E36" s="51" t="s">
        <v>29</v>
      </c>
      <c r="F36" s="26"/>
      <c r="G36" s="26"/>
      <c r="H36" s="26"/>
    </row>
    <row r="37">
      <c r="A37" s="52" t="s">
        <v>30</v>
      </c>
      <c r="B37" s="50"/>
      <c r="C37" s="33"/>
      <c r="D37" s="53" t="str">
        <f>IFERROR(__xludf.DUMMYFUNCTION("+'Key financial ratios'!C2"),"#REF!")</f>
        <v>#REF!</v>
      </c>
      <c r="E37" s="53">
        <v>1.922731394258879</v>
      </c>
      <c r="F37" s="26"/>
      <c r="G37" s="26"/>
      <c r="H37" s="26"/>
    </row>
    <row r="38">
      <c r="A38" s="52" t="s">
        <v>31</v>
      </c>
      <c r="B38" s="50"/>
      <c r="C38" s="33"/>
      <c r="D38" s="53" t="str">
        <f>IFERROR(__xludf.DUMMYFUNCTION("+'Key financial ratios'!C7"),"#REF!")</f>
        <v>#REF!</v>
      </c>
      <c r="E38" s="53">
        <v>0.14458598428180428</v>
      </c>
      <c r="F38" s="26"/>
      <c r="G38" s="26"/>
      <c r="H38" s="26"/>
    </row>
    <row r="39">
      <c r="A39" s="52" t="s">
        <v>32</v>
      </c>
      <c r="B39" s="50"/>
      <c r="C39" s="33"/>
      <c r="D39" s="53" t="s">
        <v>33</v>
      </c>
      <c r="E39" s="53" t="s">
        <v>33</v>
      </c>
      <c r="F39" s="26"/>
      <c r="G39" s="26"/>
      <c r="H39" s="26"/>
    </row>
    <row r="40">
      <c r="A40" s="52" t="s">
        <v>34</v>
      </c>
      <c r="B40" s="50"/>
      <c r="C40" s="33"/>
      <c r="D40" s="53" t="str">
        <f>IFERROR(__xludf.DUMMYFUNCTION("+'Key financial ratios'!C17"),"#REF!")</f>
        <v>#REF!</v>
      </c>
      <c r="E40" s="53">
        <v>0.3843112153890691</v>
      </c>
      <c r="F40" s="26"/>
      <c r="G40" s="26"/>
      <c r="H40" s="26"/>
    </row>
    <row r="41">
      <c r="A41" s="52" t="s">
        <v>35</v>
      </c>
      <c r="B41" s="50"/>
      <c r="C41" s="33"/>
      <c r="D41" s="53" t="s">
        <v>33</v>
      </c>
      <c r="E41" s="53" t="s">
        <v>33</v>
      </c>
      <c r="F41" s="26"/>
      <c r="G41" s="26"/>
      <c r="H41" s="26"/>
    </row>
    <row r="42">
      <c r="A42" s="52" t="s">
        <v>36</v>
      </c>
      <c r="B42" s="50"/>
      <c r="C42" s="33"/>
      <c r="D42" s="53" t="str">
        <f>IFERROR(__xludf.DUMMYFUNCTION("+'Key financial ratios'!C22"),"#REF!")</f>
        <v>#REF!</v>
      </c>
      <c r="E42" s="53">
        <v>4.617892847760554</v>
      </c>
      <c r="F42" s="26"/>
      <c r="G42" s="26"/>
      <c r="H42" s="26"/>
    </row>
    <row r="43">
      <c r="A43" s="52" t="s">
        <v>37</v>
      </c>
      <c r="B43" s="50"/>
      <c r="C43" s="33"/>
      <c r="D43" s="53" t="s">
        <v>33</v>
      </c>
      <c r="E43" s="53" t="s">
        <v>33</v>
      </c>
      <c r="F43" s="26"/>
      <c r="G43" s="26"/>
      <c r="H43" s="26"/>
    </row>
    <row r="44">
      <c r="A44" s="52" t="s">
        <v>38</v>
      </c>
      <c r="B44" s="50"/>
      <c r="C44" s="33"/>
      <c r="D44" s="53" t="str">
        <f>IFERROR(__xludf.DUMMYFUNCTION("+'Key financial ratios'!C32"),"#REF!")</f>
        <v>#REF!</v>
      </c>
      <c r="E44" s="53">
        <v>3.0074433651514223</v>
      </c>
      <c r="F44" s="26"/>
      <c r="G44" s="26"/>
      <c r="H44" s="26"/>
    </row>
    <row r="45">
      <c r="A45" s="52" t="s">
        <v>39</v>
      </c>
      <c r="B45" s="50"/>
      <c r="C45" s="33"/>
      <c r="D45" s="53" t="str">
        <f>IFERROR(__xludf.DUMMYFUNCTION("+'Key financial ratios'!C38"),"#REF!")</f>
        <v>#REF!</v>
      </c>
      <c r="E45" s="53">
        <v>0.24031127852703718</v>
      </c>
      <c r="F45" s="26"/>
      <c r="G45" s="26"/>
      <c r="H45" s="26"/>
    </row>
    <row r="46">
      <c r="A46" s="52" t="s">
        <v>40</v>
      </c>
      <c r="B46" s="50"/>
      <c r="C46" s="33"/>
      <c r="D46" s="53" t="str">
        <f>IFERROR(__xludf.DUMMYFUNCTION("+'Key financial ratios'!C43"),"#REF!")</f>
        <v>#REF!</v>
      </c>
      <c r="E46" s="53">
        <v>0.4555407212840142</v>
      </c>
      <c r="F46" s="26"/>
      <c r="G46" s="26"/>
      <c r="H46" s="26"/>
    </row>
    <row r="47">
      <c r="A47" s="26"/>
      <c r="B47" s="26"/>
      <c r="C47" s="26"/>
      <c r="D47" s="26"/>
      <c r="E47" s="26"/>
      <c r="F47" s="26"/>
      <c r="G47" s="26"/>
      <c r="H47" s="26"/>
    </row>
    <row r="48">
      <c r="A48" s="54" t="s">
        <v>41</v>
      </c>
      <c r="B48" s="55"/>
      <c r="C48" s="55"/>
      <c r="D48" s="55"/>
      <c r="E48" s="55"/>
      <c r="F48" s="55"/>
      <c r="G48" s="55"/>
      <c r="H48" s="5"/>
    </row>
    <row r="49">
      <c r="A49" s="56"/>
      <c r="B49" s="57"/>
      <c r="C49" s="57"/>
      <c r="D49" s="57"/>
      <c r="E49" s="57"/>
      <c r="F49" s="57"/>
      <c r="G49" s="57"/>
      <c r="H49" s="58"/>
    </row>
    <row r="50">
      <c r="A50" s="59" t="s">
        <v>42</v>
      </c>
      <c r="B50" s="60"/>
      <c r="C50" s="60"/>
      <c r="D50" s="60"/>
      <c r="E50" s="61" t="s">
        <v>43</v>
      </c>
      <c r="F50" s="62"/>
      <c r="G50" s="63"/>
      <c r="H50" s="64"/>
    </row>
    <row r="51">
      <c r="A51" s="60"/>
      <c r="B51" s="60"/>
      <c r="C51" s="60"/>
      <c r="D51" s="60"/>
      <c r="E51" s="2"/>
      <c r="F51" s="2"/>
      <c r="G51" s="2"/>
      <c r="H51" s="64"/>
    </row>
    <row r="52">
      <c r="A52" s="65" t="str">
        <f>IFERROR(__xludf.DUMMYFUNCTION("+BS!A45"),"#REF!")</f>
        <v>#REF!</v>
      </c>
      <c r="B52" s="60"/>
      <c r="C52" s="60"/>
      <c r="D52" s="60"/>
      <c r="E52" s="66" t="str">
        <f>IFERROR(__xludf.DUMMYFUNCTION("+BS!B39"),"#REF!")</f>
        <v>#REF!</v>
      </c>
      <c r="F52" s="55"/>
      <c r="G52" s="55"/>
      <c r="H52" s="5"/>
    </row>
    <row r="53">
      <c r="A53" s="65" t="s">
        <v>44</v>
      </c>
      <c r="B53" s="60"/>
      <c r="C53" s="60"/>
      <c r="D53" s="60"/>
      <c r="E53" s="43"/>
      <c r="F53" s="2"/>
      <c r="G53" s="2"/>
      <c r="H53" s="64"/>
    </row>
    <row r="54">
      <c r="A54" s="65" t="s">
        <v>45</v>
      </c>
      <c r="B54" s="60"/>
      <c r="C54" s="60"/>
      <c r="D54" s="60"/>
      <c r="E54" s="43"/>
      <c r="F54" s="2"/>
      <c r="G54" s="2"/>
      <c r="H54" s="64"/>
    </row>
    <row r="55">
      <c r="A55" s="60"/>
      <c r="B55" s="60"/>
      <c r="C55" s="60"/>
      <c r="D55" s="60"/>
      <c r="E55" s="60"/>
      <c r="F55" s="2"/>
      <c r="G55" s="60"/>
      <c r="H55" s="64"/>
    </row>
    <row r="56">
      <c r="A56" s="65" t="str">
        <f>IFERROR(__xludf.DUMMYFUNCTION("+BS!A45"),"#REF!")</f>
        <v>#REF!</v>
      </c>
      <c r="B56" s="60"/>
      <c r="C56" s="60"/>
      <c r="D56" s="60"/>
      <c r="E56" s="60" t="str">
        <f>IFERROR(__xludf.DUMMYFUNCTION("+BS!B45"),"#REF!")</f>
        <v>#REF!</v>
      </c>
      <c r="F56" s="3"/>
      <c r="G56" s="14"/>
      <c r="H56" s="64"/>
    </row>
    <row r="57">
      <c r="A57" s="59" t="s">
        <v>46</v>
      </c>
      <c r="B57" s="60"/>
      <c r="C57" s="60"/>
      <c r="D57" s="60"/>
      <c r="E57" s="59" t="str">
        <f>IFERROR(__xludf.DUMMYFUNCTION("+BS!B46"),"#REF!")</f>
        <v>#REF!</v>
      </c>
      <c r="F57" s="3"/>
      <c r="G57" s="14"/>
      <c r="H57" s="64"/>
    </row>
    <row r="58">
      <c r="A58" s="59" t="s">
        <v>47</v>
      </c>
      <c r="B58" s="60"/>
      <c r="C58" s="60"/>
      <c r="D58" s="60"/>
      <c r="E58" s="60" t="str">
        <f>IFERROR(__xludf.DUMMYFUNCTION("+BS!B47"),"#REF!")</f>
        <v>#REF!</v>
      </c>
      <c r="F58" s="3"/>
      <c r="G58" s="14"/>
      <c r="H58" s="64"/>
    </row>
    <row r="59">
      <c r="A59" s="59" t="str">
        <f>BS!A48</f>
        <v>#REF!</v>
      </c>
      <c r="B59" s="60"/>
      <c r="C59" s="60"/>
      <c r="D59" s="60"/>
      <c r="E59" s="60"/>
      <c r="F59" s="3"/>
      <c r="G59" s="14"/>
      <c r="H59" s="64"/>
    </row>
    <row r="60">
      <c r="A60" s="59" t="s">
        <v>48</v>
      </c>
      <c r="B60" s="60"/>
      <c r="C60" s="60"/>
      <c r="D60" s="60"/>
      <c r="E60" s="60"/>
      <c r="F60" s="3"/>
      <c r="G60" s="14"/>
      <c r="H60" s="64"/>
    </row>
    <row r="61">
      <c r="A61" s="11" t="str">
        <f>IFERROR(__xludf.DUMMYFUNCTION("+BS!A50"),"#REF!")</f>
        <v>#REF!</v>
      </c>
      <c r="B61" s="3"/>
      <c r="C61" s="3"/>
      <c r="D61" s="3"/>
      <c r="E61" s="60"/>
      <c r="F61" s="2"/>
      <c r="G61" s="60"/>
      <c r="H61" s="64"/>
    </row>
  </sheetData>
  <mergeCells count="22">
    <mergeCell ref="G1:H1"/>
    <mergeCell ref="A12:H13"/>
    <mergeCell ref="F18:G18"/>
    <mergeCell ref="F19:G19"/>
    <mergeCell ref="F20:G20"/>
    <mergeCell ref="F21:G21"/>
    <mergeCell ref="A32:H33"/>
    <mergeCell ref="A43:C43"/>
    <mergeCell ref="A44:C44"/>
    <mergeCell ref="A45:C45"/>
    <mergeCell ref="A46:C46"/>
    <mergeCell ref="A48:H48"/>
    <mergeCell ref="A49:H49"/>
    <mergeCell ref="E50:G50"/>
    <mergeCell ref="E52:H52"/>
    <mergeCell ref="A36:C36"/>
    <mergeCell ref="A37:C37"/>
    <mergeCell ref="A38:C38"/>
    <mergeCell ref="A39:C39"/>
    <mergeCell ref="A40:C40"/>
    <mergeCell ref="A41:C41"/>
    <mergeCell ref="A42:C42"/>
  </mergeCells>
  <drawing r:id="rId1"/>
</worksheet>
</file>